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P:\1 Current Projects\J000267 QUU - C1392 2 x Water Booster Design and Programming (PTAS)\2 Detailed Design\WB000 Standard Update\Functional Spec\"/>
    </mc:Choice>
  </mc:AlternateContent>
  <xr:revisionPtr revIDLastSave="0" documentId="8_{B93D5F1A-02A3-4369-82B6-8CD48CAB0DCC}" xr6:coauthVersionLast="34" xr6:coauthVersionMax="34" xr10:uidLastSave="{00000000-0000-0000-0000-000000000000}"/>
  <bookViews>
    <workbookView xWindow="0" yWindow="0" windowWidth="15330" windowHeight="7200" xr2:uid="{00000000-000D-0000-FFFF-FFFF00000000}"/>
  </bookViews>
  <sheets>
    <sheet name="Revs" sheetId="28" r:id="rId1"/>
    <sheet name="Rack Layout" sheetId="29" r:id="rId2"/>
    <sheet name="DI1" sheetId="5" r:id="rId3"/>
    <sheet name="DO1" sheetId="6" r:id="rId4"/>
    <sheet name="AI-AO1" sheetId="7" r:id="rId5"/>
    <sheet name="DI2" sheetId="24" r:id="rId6"/>
    <sheet name="DO2" sheetId="30" r:id="rId7"/>
    <sheet name="AI-AO2" sheetId="31" r:id="rId8"/>
  </sheets>
  <definedNames>
    <definedName name="_xlnm.Print_Area" localSheetId="4">'AI-AO1'!$B$2:$Q$25</definedName>
    <definedName name="_xlnm.Print_Area" localSheetId="7">'AI-AO2'!$B$2:$Q$25</definedName>
    <definedName name="_xlnm.Print_Area" localSheetId="2">'DI1'!$B$2:$Q$29</definedName>
    <definedName name="_xlnm.Print_Area" localSheetId="5">'DI2'!$B$2:$Q$29</definedName>
    <definedName name="_xlnm.Print_Area" localSheetId="3">'DO1'!$B$2:$Q$21</definedName>
    <definedName name="_xlnm.Print_Area" localSheetId="6">'DO2'!$B$2:$Q$21</definedName>
    <definedName name="_xlnm.Print_Area" localSheetId="1">'Rack Layout'!$B$2:$K$31</definedName>
    <definedName name="_xlnm.Print_Area" localSheetId="0">Revs!$B$2:$G$56</definedName>
  </definedNames>
  <calcPr calcId="179021"/>
</workbook>
</file>

<file path=xl/calcChain.xml><?xml version="1.0" encoding="utf-8"?>
<calcChain xmlns="http://schemas.openxmlformats.org/spreadsheetml/2006/main">
  <c r="F10" i="7" l="1"/>
  <c r="H7" i="5"/>
  <c r="G7" i="5"/>
  <c r="F7" i="5"/>
  <c r="S17" i="31" l="1"/>
  <c r="S16" i="31"/>
  <c r="S12" i="31"/>
  <c r="A12" i="31"/>
  <c r="S11" i="31"/>
  <c r="A11" i="31"/>
  <c r="S10" i="31"/>
  <c r="A10" i="31"/>
  <c r="S9" i="31"/>
  <c r="A9" i="31"/>
  <c r="S8" i="31"/>
  <c r="A8" i="31"/>
  <c r="S7" i="31"/>
  <c r="A7" i="31"/>
  <c r="F3" i="31"/>
  <c r="S14" i="30"/>
  <c r="A14" i="30"/>
  <c r="S13" i="30"/>
  <c r="A13" i="30"/>
  <c r="S12" i="30"/>
  <c r="A12" i="30"/>
  <c r="S11" i="30"/>
  <c r="A11" i="30"/>
  <c r="S10" i="30"/>
  <c r="A10" i="30"/>
  <c r="S9" i="30"/>
  <c r="A9" i="30"/>
  <c r="S8" i="30"/>
  <c r="A8" i="30"/>
  <c r="S7" i="30"/>
  <c r="A7" i="30"/>
  <c r="F3" i="30"/>
  <c r="S22" i="24" l="1"/>
  <c r="S21" i="24"/>
  <c r="S20" i="24"/>
  <c r="S19" i="24"/>
  <c r="S11" i="24" l="1"/>
  <c r="S12" i="24"/>
  <c r="S13" i="24"/>
  <c r="S14" i="24"/>
  <c r="S11" i="5"/>
  <c r="S12" i="5"/>
  <c r="S13" i="5"/>
  <c r="S14" i="5"/>
  <c r="S18" i="24" l="1"/>
  <c r="S17" i="24"/>
  <c r="S16" i="24"/>
  <c r="S15" i="24"/>
  <c r="E3" i="29" l="1"/>
  <c r="S17" i="7" l="1"/>
  <c r="S16" i="7"/>
  <c r="S12" i="7"/>
  <c r="S11" i="7"/>
  <c r="S10" i="7"/>
  <c r="S9" i="7"/>
  <c r="S8" i="7"/>
  <c r="S7" i="7"/>
  <c r="S14" i="6"/>
  <c r="S13" i="6"/>
  <c r="S12" i="6"/>
  <c r="S11" i="6"/>
  <c r="S10" i="6"/>
  <c r="S9" i="6"/>
  <c r="S8" i="6"/>
  <c r="S7" i="6"/>
  <c r="S10" i="24"/>
  <c r="S9" i="24"/>
  <c r="S8" i="24"/>
  <c r="S7" i="24"/>
  <c r="S22" i="5"/>
  <c r="S21" i="5"/>
  <c r="S20" i="5"/>
  <c r="S19" i="5"/>
  <c r="S18" i="5"/>
  <c r="S17" i="5"/>
  <c r="S16" i="5"/>
  <c r="S15" i="5"/>
  <c r="S10" i="5"/>
  <c r="S9" i="5"/>
  <c r="S8" i="5"/>
  <c r="S7" i="5"/>
  <c r="A12" i="7" l="1"/>
  <c r="A11" i="7"/>
  <c r="A10" i="7"/>
  <c r="A9" i="7"/>
  <c r="A8" i="7"/>
  <c r="A7" i="7"/>
  <c r="A14" i="6"/>
  <c r="A13" i="6"/>
  <c r="A12" i="6"/>
  <c r="A11" i="6"/>
  <c r="A10" i="6"/>
  <c r="A9" i="6"/>
  <c r="A8" i="6"/>
  <c r="A7" i="6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F3" i="7" l="1"/>
  <c r="F3" i="5"/>
  <c r="A7" i="5"/>
  <c r="F3" i="24"/>
  <c r="A7" i="24"/>
  <c r="F3" i="6"/>
</calcChain>
</file>

<file path=xl/sharedStrings.xml><?xml version="1.0" encoding="utf-8"?>
<sst xmlns="http://schemas.openxmlformats.org/spreadsheetml/2006/main" count="833" uniqueCount="316">
  <si>
    <t>I/O #</t>
  </si>
  <si>
    <t>Term. #</t>
  </si>
  <si>
    <t>Description</t>
  </si>
  <si>
    <t>4mA</t>
  </si>
  <si>
    <t>20mA</t>
  </si>
  <si>
    <t>Wire #</t>
  </si>
  <si>
    <t>Comment</t>
  </si>
  <si>
    <t>Off State</t>
  </si>
  <si>
    <t>On State</t>
  </si>
  <si>
    <t>Off</t>
  </si>
  <si>
    <t>On</t>
  </si>
  <si>
    <t>Healthy</t>
  </si>
  <si>
    <t>Running</t>
  </si>
  <si>
    <t>Fault</t>
  </si>
  <si>
    <t>Spare</t>
  </si>
  <si>
    <t>stn1mainsPower</t>
  </si>
  <si>
    <t>REVISION CONTROL</t>
  </si>
  <si>
    <t>Version</t>
  </si>
  <si>
    <t>Date</t>
  </si>
  <si>
    <t>Author</t>
  </si>
  <si>
    <t>stn1surgeDivOK</t>
  </si>
  <si>
    <t>pre1rawSignal</t>
  </si>
  <si>
    <t>flw1rawSignal</t>
  </si>
  <si>
    <t>O</t>
  </si>
  <si>
    <t>-</t>
  </si>
  <si>
    <t>Schem</t>
  </si>
  <si>
    <t>Term</t>
  </si>
  <si>
    <t>Y</t>
  </si>
  <si>
    <t>DI01</t>
  </si>
  <si>
    <t>DI02</t>
  </si>
  <si>
    <t>DI03</t>
  </si>
  <si>
    <t>DI04</t>
  </si>
  <si>
    <t>DI05</t>
  </si>
  <si>
    <t>DI06</t>
  </si>
  <si>
    <t>DI07</t>
  </si>
  <si>
    <t>DI08</t>
  </si>
  <si>
    <t>DI09</t>
  </si>
  <si>
    <t>DI10</t>
  </si>
  <si>
    <t>DI11</t>
  </si>
  <si>
    <t>DI12</t>
  </si>
  <si>
    <t>DI13</t>
  </si>
  <si>
    <t>DI14</t>
  </si>
  <si>
    <t>DI15</t>
  </si>
  <si>
    <t>DO01</t>
  </si>
  <si>
    <t>DO02</t>
  </si>
  <si>
    <t>DO03</t>
  </si>
  <si>
    <t>DO04</t>
  </si>
  <si>
    <t>DO05</t>
  </si>
  <si>
    <t>DO06</t>
  </si>
  <si>
    <t>DO07</t>
  </si>
  <si>
    <t>FAT</t>
  </si>
  <si>
    <t></t>
  </si>
  <si>
    <t>SAT</t>
  </si>
  <si>
    <t xml:space="preserve">FACTORY ACCEPTANCE TESTED BY: </t>
  </si>
  <si>
    <t xml:space="preserve">SITE ACCEPTANCE TESTED BY: </t>
  </si>
  <si>
    <t xml:space="preserve">     /     /       </t>
  </si>
  <si>
    <t>Physical I.O. Spreadsheet</t>
  </si>
  <si>
    <t>Local</t>
  </si>
  <si>
    <t>Remote</t>
  </si>
  <si>
    <t>^</t>
  </si>
  <si>
    <t>Tag</t>
  </si>
  <si>
    <t>AI01</t>
  </si>
  <si>
    <t>AI02</t>
  </si>
  <si>
    <t>AI03</t>
  </si>
  <si>
    <t>AI04</t>
  </si>
  <si>
    <t>AI05</t>
  </si>
  <si>
    <t>&lt;&lt; SITE NAME &gt;&gt;</t>
  </si>
  <si>
    <t>RTU IO ALLOCATION</t>
  </si>
  <si>
    <t>stn1FireMode</t>
  </si>
  <si>
    <t>Normal</t>
  </si>
  <si>
    <t>pre2rawSignal</t>
  </si>
  <si>
    <t>AO1</t>
  </si>
  <si>
    <t>Option</t>
  </si>
  <si>
    <t>Active</t>
  </si>
  <si>
    <t>Detail</t>
  </si>
  <si>
    <t>James Morrison</t>
  </si>
  <si>
    <t>STANDARD</t>
  </si>
  <si>
    <t>Expansion Module:</t>
  </si>
  <si>
    <t>RTU:</t>
  </si>
  <si>
    <t>TBUP535‐EA56‐AB10S</t>
  </si>
  <si>
    <t>SCADAPack 535E - 6 Analog Inputs shipped selectable as 0-20mA or 4-20mA, 16 Digital Inputs (12/24V) and 8 Dry Contact Relay outputs (6 Form A, 2 Form C), 2 channel Analog Output option, shipped selectable as 0-20 mA or 4-20mA, external DC supply</t>
  </si>
  <si>
    <t>Digital Inputs - Onboard RTU</t>
  </si>
  <si>
    <t>Digital Inputs - Expansion Module</t>
  </si>
  <si>
    <t>Digital Outputs - Onboard RTU</t>
  </si>
  <si>
    <t>Digital Outputs - Expansion Module</t>
  </si>
  <si>
    <t>Analog Inputs &amp; Outputs - Onboard RTU</t>
  </si>
  <si>
    <t>Analog Inputs &amp; Outputs - Expansion Module</t>
  </si>
  <si>
    <t>Surge diverter and Filter OK</t>
  </si>
  <si>
    <t>Alarm</t>
  </si>
  <si>
    <t>stn1MPCOK</t>
  </si>
  <si>
    <t>MPC Healthy</t>
  </si>
  <si>
    <t>pmp1VFDHealthy</t>
  </si>
  <si>
    <t>pmp2VFDHealthy</t>
  </si>
  <si>
    <t>pmp3VFDHealthy</t>
  </si>
  <si>
    <t>Disable</t>
  </si>
  <si>
    <t>Enable</t>
  </si>
  <si>
    <t>0.00 l/s</t>
  </si>
  <si>
    <t>flw2rawSignal</t>
  </si>
  <si>
    <t>0.00 m</t>
  </si>
  <si>
    <t>Generator Fault</t>
  </si>
  <si>
    <t>Generator Warning</t>
  </si>
  <si>
    <t>Warning</t>
  </si>
  <si>
    <t>Generator Low Fuel</t>
  </si>
  <si>
    <t>Low Fuel</t>
  </si>
  <si>
    <t>Generator Medium Fuel</t>
  </si>
  <si>
    <t>Medium Fuel</t>
  </si>
  <si>
    <t>Generator Running</t>
  </si>
  <si>
    <t>Door Open</t>
  </si>
  <si>
    <t>All Doors Closed</t>
  </si>
  <si>
    <t>CB Open</t>
  </si>
  <si>
    <t>All CBs closed</t>
  </si>
  <si>
    <t>Gen/ATS not Auto</t>
  </si>
  <si>
    <t>Both in Auto</t>
  </si>
  <si>
    <t>Generator On Site</t>
  </si>
  <si>
    <t>Not On Site</t>
  </si>
  <si>
    <t>On Site</t>
  </si>
  <si>
    <t>pmp4VFDHealthy</t>
  </si>
  <si>
    <t>pmp5VFDHealthy</t>
  </si>
  <si>
    <t>Fire Mode</t>
  </si>
  <si>
    <t>gen1Exercise</t>
  </si>
  <si>
    <t>stn1ElectTest</t>
  </si>
  <si>
    <t>Form C (NO/NC)</t>
  </si>
  <si>
    <t>Form A (NO)</t>
  </si>
  <si>
    <t>lvl1rawSignal</t>
  </si>
  <si>
    <t>???</t>
  </si>
  <si>
    <t>stn1ATSNormPos</t>
  </si>
  <si>
    <t>gen1fault</t>
  </si>
  <si>
    <t>gen1warning</t>
  </si>
  <si>
    <t>gen1lowFuel</t>
  </si>
  <si>
    <t>gen1onSite</t>
  </si>
  <si>
    <t>gen1medFuel</t>
  </si>
  <si>
    <t>gen1Running</t>
  </si>
  <si>
    <t>gen1CBsClosed</t>
  </si>
  <si>
    <t>stn1genATSAuto</t>
  </si>
  <si>
    <t>DI 1</t>
  </si>
  <si>
    <t>DI 2</t>
  </si>
  <si>
    <t>DI 3</t>
  </si>
  <si>
    <t>DI 4</t>
  </si>
  <si>
    <t>DI 5</t>
  </si>
  <si>
    <t>DI 6</t>
  </si>
  <si>
    <t>DI 7</t>
  </si>
  <si>
    <t>DI 8</t>
  </si>
  <si>
    <t>DI 9</t>
  </si>
  <si>
    <t>DI 10</t>
  </si>
  <si>
    <t>DI 11</t>
  </si>
  <si>
    <t>DI 12</t>
  </si>
  <si>
    <t>DI 13</t>
  </si>
  <si>
    <t>DI 14</t>
  </si>
  <si>
    <t>DI 15</t>
  </si>
  <si>
    <t>DI 16</t>
  </si>
  <si>
    <t>Flooded</t>
  </si>
  <si>
    <t>DO 1</t>
  </si>
  <si>
    <t>DO 2</t>
  </si>
  <si>
    <t>DO 3</t>
  </si>
  <si>
    <t>DO 4</t>
  </si>
  <si>
    <t>DO 5</t>
  </si>
  <si>
    <t>DO 6</t>
  </si>
  <si>
    <t>DO 7</t>
  </si>
  <si>
    <t>DO 8</t>
  </si>
  <si>
    <t>??? l/s</t>
  </si>
  <si>
    <t>??? m</t>
  </si>
  <si>
    <t>AI 1+, AI 1-</t>
  </si>
  <si>
    <t>AI 2+, AI 2-</t>
  </si>
  <si>
    <t>AI 3+, AI 3-</t>
  </si>
  <si>
    <t>AI 4+, AI 4-</t>
  </si>
  <si>
    <t>AI 5+, AI 5-</t>
  </si>
  <si>
    <t>AI 6+, AI 6-</t>
  </si>
  <si>
    <t>AO 1</t>
  </si>
  <si>
    <t>AO 2</t>
  </si>
  <si>
    <t>I</t>
  </si>
  <si>
    <t>DI17</t>
  </si>
  <si>
    <t>DI18</t>
  </si>
  <si>
    <t>DI19</t>
  </si>
  <si>
    <t>DI20</t>
  </si>
  <si>
    <t>DI21</t>
  </si>
  <si>
    <t>DI22</t>
  </si>
  <si>
    <t>DI23</t>
  </si>
  <si>
    <t>DI24</t>
  </si>
  <si>
    <t>DI25</t>
  </si>
  <si>
    <t>DI26</t>
  </si>
  <si>
    <t>DI27</t>
  </si>
  <si>
    <t>DI28</t>
  </si>
  <si>
    <t>DI29</t>
  </si>
  <si>
    <t>DI30</t>
  </si>
  <si>
    <t>DI31</t>
  </si>
  <si>
    <t>DI32</t>
  </si>
  <si>
    <t>DI16</t>
  </si>
  <si>
    <t>Pump Box Pit Flooded</t>
  </si>
  <si>
    <t>Flow Meter Pit Flooded</t>
  </si>
  <si>
    <t>AI06</t>
  </si>
  <si>
    <t>DO08</t>
  </si>
  <si>
    <t>AO2</t>
  </si>
  <si>
    <t>DO09</t>
  </si>
  <si>
    <t>DO10</t>
  </si>
  <si>
    <t>DO11</t>
  </si>
  <si>
    <t>DO12</t>
  </si>
  <si>
    <t>DO13</t>
  </si>
  <si>
    <t>DO14</t>
  </si>
  <si>
    <t>DO15</t>
  </si>
  <si>
    <t>DO16</t>
  </si>
  <si>
    <t>AI07</t>
  </si>
  <si>
    <t>AI08</t>
  </si>
  <si>
    <t>AI09</t>
  </si>
  <si>
    <t>AI10</t>
  </si>
  <si>
    <t>AI11</t>
  </si>
  <si>
    <t>AI12</t>
  </si>
  <si>
    <t>AO3</t>
  </si>
  <si>
    <t>AO4</t>
  </si>
  <si>
    <t>SPARE IO CHANNEL</t>
  </si>
  <si>
    <t xml:space="preserve"> </t>
  </si>
  <si>
    <t>pit1flooded</t>
  </si>
  <si>
    <t>pit2flooded</t>
  </si>
  <si>
    <t>stn1EnergexPwr</t>
  </si>
  <si>
    <t>Pump Box Pit Probe Healthy</t>
  </si>
  <si>
    <t>Flow Meter Pit Probe Healthy</t>
  </si>
  <si>
    <t>pit1probeOK</t>
  </si>
  <si>
    <t>pit2probeOK</t>
  </si>
  <si>
    <t>D3</t>
  </si>
  <si>
    <t>A</t>
  </si>
  <si>
    <t>L1</t>
  </si>
  <si>
    <t>L2</t>
  </si>
  <si>
    <t>Pump Box Sump Pit Level Probe</t>
  </si>
  <si>
    <t>Energex Power Healthy</t>
  </si>
  <si>
    <t>Station Mains Power Healthy</t>
  </si>
  <si>
    <t>Fire Mode Selected</t>
  </si>
  <si>
    <t>Transfer Switch Normal Position</t>
  </si>
  <si>
    <t>Closed = On?</t>
  </si>
  <si>
    <t>Generator CBs Closed</t>
  </si>
  <si>
    <t>Generator Canopy Doors Closed</t>
  </si>
  <si>
    <t>Generator and ATS in Auto</t>
  </si>
  <si>
    <t>Delivery flowmeter (raw signal)</t>
  </si>
  <si>
    <t>Bypass flowmeter (raw signal)</t>
  </si>
  <si>
    <t>Suction pressure (raw signal)</t>
  </si>
  <si>
    <t>Generator fuel level (raw signal)</t>
  </si>
  <si>
    <t>Electrode Test Relay</t>
  </si>
  <si>
    <t>Station Doors Closed</t>
  </si>
  <si>
    <t>Station Remote Mode</t>
  </si>
  <si>
    <t>Generator Exercise Relay</t>
  </si>
  <si>
    <t>Auto Transfer Switch &amp; Generator</t>
  </si>
  <si>
    <t>Pump 3 Installed</t>
  </si>
  <si>
    <t>Pump 4 Installed</t>
  </si>
  <si>
    <t>Pump 5 Installed</t>
  </si>
  <si>
    <t>Bypass Flowmeter Installed</t>
  </si>
  <si>
    <t>Fire Mode Switch</t>
  </si>
  <si>
    <t>B</t>
  </si>
  <si>
    <t>CT Metering</t>
  </si>
  <si>
    <t>C</t>
  </si>
  <si>
    <t>SCADAPack RTU</t>
  </si>
  <si>
    <t>F</t>
  </si>
  <si>
    <t>G</t>
  </si>
  <si>
    <t>H</t>
  </si>
  <si>
    <t>Trio Radio</t>
  </si>
  <si>
    <t>3G Modem</t>
  </si>
  <si>
    <t>PSTN Modem</t>
  </si>
  <si>
    <t>J</t>
  </si>
  <si>
    <t>K1</t>
  </si>
  <si>
    <t>K2</t>
  </si>
  <si>
    <t>M</t>
  </si>
  <si>
    <t>N</t>
  </si>
  <si>
    <t>Pump Box Sump Pump</t>
  </si>
  <si>
    <t>Flow Meter Pit Sump Pump</t>
  </si>
  <si>
    <t>Flow Meter Pit Level Probe</t>
  </si>
  <si>
    <t>Pump Box Ventilation Fan</t>
  </si>
  <si>
    <t>Area Lighting</t>
  </si>
  <si>
    <t>Alex Witthoft</t>
  </si>
  <si>
    <t>stn1RemoteMode</t>
  </si>
  <si>
    <t>gen1CanopyClsd</t>
  </si>
  <si>
    <t>PS1 Battery OK</t>
  </si>
  <si>
    <t>PS1 Power On</t>
  </si>
  <si>
    <t>psu1batteryOK</t>
  </si>
  <si>
    <t>psu1powerOK</t>
  </si>
  <si>
    <t>stn1DoorsClsed</t>
  </si>
  <si>
    <t>D1</t>
  </si>
  <si>
    <t>D2</t>
  </si>
  <si>
    <t>100% Design - Issued for Programming of Standard Code</t>
  </si>
  <si>
    <t>60 % Design - Added Options D1 and D2 (Mandatory Pumps 1 &amp; 2)</t>
  </si>
  <si>
    <t>60 % Design - Updated RTU Tag Names, 24VDC Power supply point descriptions.</t>
  </si>
  <si>
    <t>60 % Design - Highlighted IO inconsistencies (dwgs &amp; spec needs to align with blue fields)</t>
  </si>
  <si>
    <t>60 % Design - Working following Review</t>
  </si>
  <si>
    <t xml:space="preserve">60 % Design - Modified to align with electrical drawings for </t>
  </si>
  <si>
    <t>30 % Design - Modified Site Option IDs, Pump Naming</t>
  </si>
  <si>
    <t>30 % Design - Issued for Client Comment</t>
  </si>
  <si>
    <t>Safety Function Fault Indication Lamp</t>
  </si>
  <si>
    <t>stn1EStopHealthy</t>
  </si>
  <si>
    <t>Added Safety Function Healthy Output - DO1, Modified All Stops to be Emergency Stop</t>
  </si>
  <si>
    <t>Modified Site Options, Removed Control Mode DI.</t>
  </si>
  <si>
    <t>Card Reader (NOT USED)</t>
  </si>
  <si>
    <t>P</t>
  </si>
  <si>
    <t>Power Meter</t>
  </si>
  <si>
    <t>Dual 24VDC Power Supplies</t>
  </si>
  <si>
    <t>stn1SafetyFault</t>
  </si>
  <si>
    <t>Updated RTU and Expansion Module Model Numbers</t>
  </si>
  <si>
    <t xml:space="preserve">TBUX297585S </t>
  </si>
  <si>
    <t>Revved up for release with Functional Spec v3.0</t>
  </si>
  <si>
    <r>
      <t>Model 6601-20mA, 16 D/I 12-24 volts, 8 Dry Contact Relay outputs (6 Form A, 2 Form C)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, 6 config. A/I (0/4-20mA), 2 A/O (external DC supply)</t>
    </r>
  </si>
  <si>
    <t>Fixed Pump Options Logic on DI1 Tab</t>
  </si>
  <si>
    <t>Updated to align with Standard Functional Specification v6.0</t>
  </si>
  <si>
    <t>D4</t>
  </si>
  <si>
    <t>Pilot Pump Installed</t>
  </si>
  <si>
    <t>E1</t>
  </si>
  <si>
    <t>E2</t>
  </si>
  <si>
    <t>Discharge Flowmeter Installed</t>
  </si>
  <si>
    <t>E3</t>
  </si>
  <si>
    <t>Redundant Discharge Pressure Transmitter Installed</t>
  </si>
  <si>
    <t>Emergency Stop Installed</t>
  </si>
  <si>
    <t>Emergency Stop Safety Function Failure Monitoring</t>
  </si>
  <si>
    <t>U</t>
  </si>
  <si>
    <t>V</t>
  </si>
  <si>
    <t>pmpPVFDHealthy</t>
  </si>
  <si>
    <t>Pilot Pump Healthy</t>
  </si>
  <si>
    <t>Pump 1 Healthy</t>
  </si>
  <si>
    <t>Pump 2 Healthy</t>
  </si>
  <si>
    <t>Pump 3 Healthy</t>
  </si>
  <si>
    <t>Pump 4 Healthy</t>
  </si>
  <si>
    <t>Pump 5 Healthy</t>
  </si>
  <si>
    <t>Backup Delivery pressure (raw signal)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</si>
</sst>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00"/>
  </numFmts>
  <fonts count="1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Courier New"/>
      <family val="3"/>
    </font>
    <font>
      <b/>
      <sz val="14"/>
      <name val="Arial"/>
      <family val="2"/>
    </font>
    <font>
      <b/>
      <sz val="16"/>
      <name val="Arial"/>
      <family val="2"/>
    </font>
    <font>
      <sz val="10"/>
      <name val="Monotype Sorts"/>
      <charset val="2"/>
    </font>
    <font>
      <b/>
      <sz val="18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color theme="1"/>
      <name val="Arial"/>
      <family val="2"/>
    </font>
    <font>
      <sz val="10"/>
      <color theme="1"/>
      <name val="Courier New"/>
      <family val="3"/>
    </font>
    <font>
      <sz val="8"/>
      <name val="Century Gothic"/>
      <family val="2"/>
    </font>
    <font>
      <sz val="11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3" xfId="0" applyFont="1" applyFill="1" applyBorder="1"/>
    <xf numFmtId="0" fontId="3" fillId="2" borderId="4" xfId="0" applyFont="1" applyFill="1" applyBorder="1"/>
    <xf numFmtId="0" fontId="2" fillId="2" borderId="0" xfId="0" applyFont="1" applyFill="1" applyBorder="1" applyAlignment="1">
      <alignment horizontal="left" indent="1"/>
    </xf>
    <xf numFmtId="0" fontId="3" fillId="2" borderId="5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/>
    <xf numFmtId="0" fontId="3" fillId="2" borderId="8" xfId="0" applyFont="1" applyFill="1" applyBorder="1"/>
    <xf numFmtId="0" fontId="4" fillId="2" borderId="10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0" fillId="3" borderId="0" xfId="0" applyFill="1"/>
    <xf numFmtId="0" fontId="7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center"/>
    </xf>
    <xf numFmtId="165" fontId="8" fillId="2" borderId="22" xfId="0" applyNumberFormat="1" applyFont="1" applyFill="1" applyBorder="1" applyAlignment="1">
      <alignment horizontal="center"/>
    </xf>
    <xf numFmtId="165" fontId="8" fillId="2" borderId="23" xfId="0" applyNumberFormat="1" applyFont="1" applyFill="1" applyBorder="1" applyAlignment="1">
      <alignment horizontal="center"/>
    </xf>
    <xf numFmtId="165" fontId="8" fillId="2" borderId="24" xfId="0" applyNumberFormat="1" applyFont="1" applyFill="1" applyBorder="1" applyAlignment="1">
      <alignment horizontal="center"/>
    </xf>
    <xf numFmtId="165" fontId="8" fillId="2" borderId="26" xfId="0" applyNumberFormat="1" applyFont="1" applyFill="1" applyBorder="1" applyAlignment="1">
      <alignment horizontal="center"/>
    </xf>
    <xf numFmtId="165" fontId="8" fillId="2" borderId="27" xfId="0" applyNumberFormat="1" applyFont="1" applyFill="1" applyBorder="1" applyAlignment="1">
      <alignment horizontal="center"/>
    </xf>
    <xf numFmtId="165" fontId="8" fillId="2" borderId="28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right"/>
    </xf>
    <xf numFmtId="0" fontId="5" fillId="2" borderId="29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1" fontId="3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165" fontId="3" fillId="2" borderId="6" xfId="0" applyNumberFormat="1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/>
    <xf numFmtId="9" fontId="3" fillId="2" borderId="12" xfId="0" applyNumberFormat="1" applyFont="1" applyFill="1" applyBorder="1" applyAlignment="1">
      <alignment horizontal="left"/>
    </xf>
    <xf numFmtId="0" fontId="12" fillId="2" borderId="6" xfId="0" applyFont="1" applyFill="1" applyBorder="1"/>
    <xf numFmtId="0" fontId="12" fillId="2" borderId="0" xfId="0" applyFont="1" applyFill="1"/>
    <xf numFmtId="0" fontId="10" fillId="2" borderId="32" xfId="0" applyFont="1" applyFill="1" applyBorder="1" applyAlignment="1">
      <alignment horizontal="left" vertical="top"/>
    </xf>
    <xf numFmtId="0" fontId="10" fillId="2" borderId="33" xfId="0" applyFont="1" applyFill="1" applyBorder="1" applyAlignment="1">
      <alignment horizontal="left" vertical="top"/>
    </xf>
    <xf numFmtId="164" fontId="10" fillId="2" borderId="12" xfId="0" applyNumberFormat="1" applyFont="1" applyFill="1" applyBorder="1" applyAlignment="1">
      <alignment horizontal="left" vertical="top"/>
    </xf>
    <xf numFmtId="0" fontId="10" fillId="2" borderId="12" xfId="0" applyFont="1" applyFill="1" applyBorder="1" applyAlignment="1">
      <alignment horizontal="left" vertical="top"/>
    </xf>
    <xf numFmtId="0" fontId="10" fillId="2" borderId="34" xfId="0" applyFont="1" applyFill="1" applyBorder="1" applyAlignment="1">
      <alignment horizontal="left" vertical="top"/>
    </xf>
    <xf numFmtId="2" fontId="11" fillId="2" borderId="16" xfId="0" applyNumberFormat="1" applyFont="1" applyFill="1" applyBorder="1" applyAlignment="1">
      <alignment horizontal="left" vertical="top"/>
    </xf>
    <xf numFmtId="164" fontId="10" fillId="2" borderId="13" xfId="0" applyNumberFormat="1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center" vertical="top"/>
    </xf>
    <xf numFmtId="0" fontId="11" fillId="2" borderId="38" xfId="0" applyFont="1" applyFill="1" applyBorder="1" applyAlignment="1">
      <alignment horizontal="left" vertical="top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Border="1"/>
    <xf numFmtId="0" fontId="3" fillId="2" borderId="0" xfId="0" applyFont="1" applyFill="1" applyBorder="1"/>
    <xf numFmtId="0" fontId="3" fillId="2" borderId="32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left"/>
    </xf>
    <xf numFmtId="165" fontId="8" fillId="2" borderId="41" xfId="0" applyNumberFormat="1" applyFont="1" applyFill="1" applyBorder="1" applyAlignment="1">
      <alignment horizontal="center"/>
    </xf>
    <xf numFmtId="165" fontId="8" fillId="2" borderId="42" xfId="0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horizontal="left"/>
    </xf>
    <xf numFmtId="0" fontId="3" fillId="2" borderId="44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left"/>
    </xf>
    <xf numFmtId="165" fontId="8" fillId="2" borderId="39" xfId="0" applyNumberFormat="1" applyFont="1" applyFill="1" applyBorder="1" applyAlignment="1">
      <alignment horizontal="center"/>
    </xf>
    <xf numFmtId="165" fontId="8" fillId="2" borderId="45" xfId="0" applyNumberFormat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46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left"/>
    </xf>
    <xf numFmtId="0" fontId="4" fillId="6" borderId="18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46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left"/>
    </xf>
    <xf numFmtId="0" fontId="4" fillId="7" borderId="25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4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left"/>
    </xf>
    <xf numFmtId="0" fontId="4" fillId="8" borderId="25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/>
    </xf>
    <xf numFmtId="165" fontId="1" fillId="4" borderId="32" xfId="0" applyNumberFormat="1" applyFont="1" applyFill="1" applyBorder="1" applyAlignment="1">
      <alignment horizontal="center"/>
    </xf>
    <xf numFmtId="165" fontId="1" fillId="4" borderId="13" xfId="0" applyNumberFormat="1" applyFont="1" applyFill="1" applyBorder="1" applyAlignment="1">
      <alignment horizontal="center"/>
    </xf>
    <xf numFmtId="0" fontId="0" fillId="4" borderId="0" xfId="0" applyFill="1"/>
    <xf numFmtId="2" fontId="10" fillId="2" borderId="31" xfId="0" quotePrefix="1" applyNumberFormat="1" applyFont="1" applyFill="1" applyBorder="1" applyAlignment="1">
      <alignment horizontal="center" vertical="top"/>
    </xf>
    <xf numFmtId="1" fontId="1" fillId="2" borderId="47" xfId="0" applyNumberFormat="1" applyFont="1" applyFill="1" applyBorder="1" applyAlignment="1">
      <alignment horizontal="center"/>
    </xf>
    <xf numFmtId="0" fontId="3" fillId="4" borderId="2" xfId="0" applyFont="1" applyFill="1" applyBorder="1"/>
    <xf numFmtId="0" fontId="2" fillId="4" borderId="1" xfId="0" applyFont="1" applyFill="1" applyBorder="1"/>
    <xf numFmtId="0" fontId="7" fillId="4" borderId="1" xfId="0" applyFont="1" applyFill="1" applyBorder="1" applyAlignment="1">
      <alignment horizontal="left"/>
    </xf>
    <xf numFmtId="0" fontId="0" fillId="4" borderId="4" xfId="0" applyFill="1" applyBorder="1"/>
    <xf numFmtId="0" fontId="4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0" fillId="4" borderId="5" xfId="0" applyFill="1" applyBorder="1"/>
    <xf numFmtId="0" fontId="6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4" borderId="1" xfId="0" applyFont="1" applyFill="1" applyBorder="1"/>
    <xf numFmtId="0" fontId="3" fillId="4" borderId="3" xfId="0" applyFont="1" applyFill="1" applyBorder="1"/>
    <xf numFmtId="0" fontId="0" fillId="4" borderId="0" xfId="0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9" borderId="0" xfId="0" applyFont="1" applyFill="1"/>
    <xf numFmtId="0" fontId="0" fillId="9" borderId="0" xfId="0" applyFill="1"/>
    <xf numFmtId="0" fontId="2" fillId="9" borderId="0" xfId="0" applyFont="1" applyFill="1"/>
    <xf numFmtId="1" fontId="1" fillId="2" borderId="17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left"/>
    </xf>
    <xf numFmtId="1" fontId="1" fillId="2" borderId="15" xfId="0" applyNumberFormat="1" applyFont="1" applyFill="1" applyBorder="1" applyAlignment="1">
      <alignment horizontal="center"/>
    </xf>
    <xf numFmtId="1" fontId="1" fillId="2" borderId="48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9" fontId="3" fillId="2" borderId="13" xfId="0" applyNumberFormat="1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1" fillId="2" borderId="30" xfId="0" applyFont="1" applyFill="1" applyBorder="1" applyAlignment="1" applyProtection="1">
      <alignment horizontal="center"/>
      <protection locked="0"/>
    </xf>
    <xf numFmtId="0" fontId="0" fillId="4" borderId="30" xfId="0" applyFill="1" applyBorder="1" applyAlignment="1">
      <alignment horizontal="center"/>
    </xf>
    <xf numFmtId="0" fontId="0" fillId="4" borderId="30" xfId="0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1" fillId="0" borderId="21" xfId="0" applyFont="1" applyFill="1" applyBorder="1" applyAlignment="1">
      <alignment horizontal="left"/>
    </xf>
    <xf numFmtId="165" fontId="8" fillId="0" borderId="26" xfId="0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left"/>
    </xf>
    <xf numFmtId="165" fontId="8" fillId="0" borderId="27" xfId="0" applyNumberFormat="1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165" fontId="8" fillId="0" borderId="39" xfId="0" applyNumberFormat="1" applyFont="1" applyFill="1" applyBorder="1" applyAlignment="1">
      <alignment horizontal="center"/>
    </xf>
    <xf numFmtId="0" fontId="14" fillId="0" borderId="32" xfId="0" applyFont="1" applyFill="1" applyBorder="1" applyAlignment="1">
      <alignment horizontal="left"/>
    </xf>
    <xf numFmtId="0" fontId="14" fillId="0" borderId="12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5" fillId="4" borderId="43" xfId="0" applyFont="1" applyFill="1" applyBorder="1" applyAlignment="1">
      <alignment horizontal="left"/>
    </xf>
    <xf numFmtId="0" fontId="1" fillId="4" borderId="43" xfId="0" applyFont="1" applyFill="1" applyBorder="1" applyAlignment="1">
      <alignment horizontal="left"/>
    </xf>
    <xf numFmtId="0" fontId="5" fillId="4" borderId="32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left"/>
    </xf>
    <xf numFmtId="165" fontId="1" fillId="4" borderId="43" xfId="0" applyNumberFormat="1" applyFont="1" applyFill="1" applyBorder="1" applyAlignment="1">
      <alignment horizontal="center"/>
    </xf>
    <xf numFmtId="165" fontId="1" fillId="4" borderId="14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5" fontId="3" fillId="4" borderId="0" xfId="0" applyNumberFormat="1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2" fillId="3" borderId="30" xfId="0" applyFont="1" applyFill="1" applyBorder="1"/>
    <xf numFmtId="0" fontId="15" fillId="0" borderId="3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justify" vertical="center" wrapText="1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center" vertical="top"/>
    </xf>
    <xf numFmtId="0" fontId="1" fillId="4" borderId="0" xfId="0" applyFont="1" applyFill="1" applyBorder="1"/>
    <xf numFmtId="9" fontId="3" fillId="2" borderId="14" xfId="0" applyNumberFormat="1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43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left"/>
    </xf>
    <xf numFmtId="0" fontId="1" fillId="0" borderId="12" xfId="0" quotePrefix="1" applyFont="1" applyFill="1" applyBorder="1" applyAlignment="1">
      <alignment horizontal="left"/>
    </xf>
    <xf numFmtId="9" fontId="1" fillId="2" borderId="12" xfId="0" quotePrefix="1" applyNumberFormat="1" applyFont="1" applyFill="1" applyBorder="1" applyAlignment="1">
      <alignment horizontal="left"/>
    </xf>
    <xf numFmtId="0" fontId="5" fillId="0" borderId="43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0" borderId="21" xfId="0" quotePrefix="1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165" fontId="8" fillId="0" borderId="22" xfId="0" applyNumberFormat="1" applyFont="1" applyFill="1" applyBorder="1" applyAlignment="1">
      <alignment horizontal="center"/>
    </xf>
    <xf numFmtId="165" fontId="8" fillId="0" borderId="23" xfId="0" applyNumberFormat="1" applyFont="1" applyFill="1" applyBorder="1" applyAlignment="1">
      <alignment horizontal="center"/>
    </xf>
    <xf numFmtId="165" fontId="8" fillId="0" borderId="45" xfId="0" applyNumberFormat="1" applyFont="1" applyFill="1" applyBorder="1" applyAlignment="1">
      <alignment horizontal="center"/>
    </xf>
    <xf numFmtId="165" fontId="8" fillId="0" borderId="41" xfId="0" applyNumberFormat="1" applyFont="1" applyFill="1" applyBorder="1" applyAlignment="1">
      <alignment horizontal="center"/>
    </xf>
    <xf numFmtId="165" fontId="8" fillId="0" borderId="42" xfId="0" applyNumberFormat="1" applyFont="1" applyFill="1" applyBorder="1" applyAlignment="1">
      <alignment horizontal="center"/>
    </xf>
    <xf numFmtId="165" fontId="8" fillId="0" borderId="28" xfId="0" applyNumberFormat="1" applyFont="1" applyFill="1" applyBorder="1" applyAlignment="1">
      <alignment horizontal="center"/>
    </xf>
    <xf numFmtId="165" fontId="8" fillId="0" borderId="24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165" fontId="1" fillId="0" borderId="14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165" fontId="1" fillId="0" borderId="43" xfId="0" applyNumberFormat="1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165" fontId="1" fillId="0" borderId="32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1" fontId="1" fillId="0" borderId="43" xfId="0" applyNumberFormat="1" applyFont="1" applyFill="1" applyBorder="1" applyAlignment="1">
      <alignment horizontal="center"/>
    </xf>
    <xf numFmtId="1" fontId="3" fillId="0" borderId="32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left"/>
    </xf>
    <xf numFmtId="0" fontId="3" fillId="0" borderId="40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1" fontId="3" fillId="0" borderId="14" xfId="0" applyNumberFormat="1" applyFont="1" applyFill="1" applyBorder="1" applyAlignment="1">
      <alignment horizontal="center"/>
    </xf>
    <xf numFmtId="1" fontId="3" fillId="0" borderId="43" xfId="0" applyNumberFormat="1" applyFont="1" applyFill="1" applyBorder="1" applyAlignment="1">
      <alignment horizontal="center"/>
    </xf>
    <xf numFmtId="0" fontId="1" fillId="2" borderId="21" xfId="0" quotePrefix="1" applyFont="1" applyFill="1" applyBorder="1" applyAlignment="1">
      <alignment horizontal="center"/>
    </xf>
    <xf numFmtId="0" fontId="1" fillId="2" borderId="19" xfId="0" quotePrefix="1" applyFont="1" applyFill="1" applyBorder="1" applyAlignment="1">
      <alignment horizontal="center"/>
    </xf>
    <xf numFmtId="1" fontId="1" fillId="2" borderId="50" xfId="0" applyNumberFormat="1" applyFont="1" applyFill="1" applyBorder="1" applyAlignment="1">
      <alignment horizontal="center"/>
    </xf>
    <xf numFmtId="1" fontId="1" fillId="2" borderId="49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left" vertical="top"/>
    </xf>
    <xf numFmtId="0" fontId="1" fillId="0" borderId="51" xfId="0" applyFont="1" applyFill="1" applyBorder="1" applyAlignment="1">
      <alignment horizontal="center"/>
    </xf>
    <xf numFmtId="165" fontId="1" fillId="0" borderId="51" xfId="0" applyNumberFormat="1" applyFont="1" applyFill="1" applyBorder="1" applyAlignment="1">
      <alignment horizontal="center"/>
    </xf>
    <xf numFmtId="0" fontId="1" fillId="0" borderId="44" xfId="0" quotePrefix="1" applyFont="1" applyFill="1" applyBorder="1" applyAlignment="1">
      <alignment horizontal="center"/>
    </xf>
    <xf numFmtId="1" fontId="1" fillId="2" borderId="31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1" fontId="1" fillId="0" borderId="52" xfId="0" applyNumberFormat="1" applyFont="1" applyFill="1" applyBorder="1" applyAlignment="1">
      <alignment horizontal="center"/>
    </xf>
    <xf numFmtId="1" fontId="3" fillId="0" borderId="31" xfId="0" applyNumberFormat="1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1" fontId="3" fillId="0" borderId="52" xfId="0" applyNumberFormat="1" applyFont="1" applyFill="1" applyBorder="1" applyAlignment="1">
      <alignment horizontal="center"/>
    </xf>
    <xf numFmtId="0" fontId="15" fillId="0" borderId="30" xfId="0" quotePrefix="1" applyFont="1" applyBorder="1" applyAlignment="1">
      <alignment horizontal="center" vertical="center" wrapText="1"/>
    </xf>
    <xf numFmtId="0" fontId="12" fillId="3" borderId="30" xfId="0" quotePrefix="1" applyFont="1" applyFill="1" applyBorder="1" applyAlignment="1">
      <alignment horizontal="center"/>
    </xf>
    <xf numFmtId="2" fontId="10" fillId="4" borderId="15" xfId="0" applyNumberFormat="1" applyFont="1" applyFill="1" applyBorder="1" applyAlignment="1">
      <alignment horizontal="center" vertical="top"/>
    </xf>
    <xf numFmtId="164" fontId="10" fillId="4" borderId="12" xfId="0" applyNumberFormat="1" applyFont="1" applyFill="1" applyBorder="1" applyAlignment="1">
      <alignment horizontal="left" vertical="top"/>
    </xf>
    <xf numFmtId="0" fontId="10" fillId="4" borderId="12" xfId="0" applyFont="1" applyFill="1" applyBorder="1" applyAlignment="1">
      <alignment horizontal="left" vertical="top"/>
    </xf>
    <xf numFmtId="0" fontId="10" fillId="4" borderId="34" xfId="0" applyFont="1" applyFill="1" applyBorder="1" applyAlignment="1">
      <alignment horizontal="left" vertical="top"/>
    </xf>
    <xf numFmtId="2" fontId="10" fillId="4" borderId="35" xfId="0" applyNumberFormat="1" applyFont="1" applyFill="1" applyBorder="1" applyAlignment="1">
      <alignment horizontal="center" vertical="top"/>
    </xf>
    <xf numFmtId="164" fontId="10" fillId="4" borderId="36" xfId="0" applyNumberFormat="1" applyFont="1" applyFill="1" applyBorder="1" applyAlignment="1">
      <alignment horizontal="left" vertical="top"/>
    </xf>
    <xf numFmtId="0" fontId="10" fillId="4" borderId="36" xfId="0" applyFont="1" applyFill="1" applyBorder="1" applyAlignment="1">
      <alignment horizontal="left" vertical="top"/>
    </xf>
    <xf numFmtId="0" fontId="10" fillId="4" borderId="37" xfId="0" applyFont="1" applyFill="1" applyBorder="1" applyAlignment="1">
      <alignment horizontal="left" vertical="top"/>
    </xf>
    <xf numFmtId="0" fontId="15" fillId="4" borderId="30" xfId="0" applyFont="1" applyFill="1" applyBorder="1" applyAlignment="1">
      <alignment horizontal="justify" vertical="center" wrapText="1"/>
    </xf>
    <xf numFmtId="0" fontId="1" fillId="4" borderId="32" xfId="0" applyFont="1" applyFill="1" applyBorder="1" applyAlignment="1">
      <alignment horizontal="left"/>
    </xf>
    <xf numFmtId="0" fontId="1" fillId="4" borderId="21" xfId="0" quotePrefix="1" applyFont="1" applyFill="1" applyBorder="1" applyAlignment="1">
      <alignment horizontal="center"/>
    </xf>
    <xf numFmtId="0" fontId="1" fillId="4" borderId="21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left"/>
    </xf>
    <xf numFmtId="0" fontId="1" fillId="4" borderId="44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left"/>
    </xf>
    <xf numFmtId="0" fontId="1" fillId="4" borderId="4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44" xfId="0" applyFont="1" applyFill="1" applyBorder="1" applyAlignment="1">
      <alignment horizontal="left"/>
    </xf>
    <xf numFmtId="0" fontId="13" fillId="4" borderId="12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left"/>
    </xf>
    <xf numFmtId="0" fontId="3" fillId="4" borderId="44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left"/>
    </xf>
    <xf numFmtId="165" fontId="8" fillId="4" borderId="27" xfId="0" applyNumberFormat="1" applyFont="1" applyFill="1" applyBorder="1" applyAlignment="1">
      <alignment horizontal="center"/>
    </xf>
    <xf numFmtId="0" fontId="12" fillId="0" borderId="30" xfId="0" quotePrefix="1" applyFont="1" applyFill="1" applyBorder="1" applyAlignment="1">
      <alignment horizontal="center"/>
    </xf>
    <xf numFmtId="0" fontId="12" fillId="0" borderId="30" xfId="0" applyFont="1" applyFill="1" applyBorder="1"/>
    <xf numFmtId="2" fontId="10" fillId="0" borderId="35" xfId="0" applyNumberFormat="1" applyFont="1" applyFill="1" applyBorder="1" applyAlignment="1">
      <alignment horizontal="center" vertical="top"/>
    </xf>
    <xf numFmtId="164" fontId="10" fillId="0" borderId="36" xfId="0" applyNumberFormat="1" applyFont="1" applyFill="1" applyBorder="1" applyAlignment="1">
      <alignment horizontal="left" vertical="top"/>
    </xf>
    <xf numFmtId="0" fontId="10" fillId="0" borderId="36" xfId="0" applyFont="1" applyFill="1" applyBorder="1" applyAlignment="1">
      <alignment horizontal="left" vertical="top"/>
    </xf>
    <xf numFmtId="0" fontId="10" fillId="0" borderId="37" xfId="0" applyFont="1" applyFill="1" applyBorder="1" applyAlignment="1">
      <alignment horizontal="left" vertical="top"/>
    </xf>
    <xf numFmtId="0" fontId="10" fillId="0" borderId="37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/>
    </xf>
    <xf numFmtId="0" fontId="5" fillId="0" borderId="14" xfId="0" applyFont="1" applyFill="1" applyBorder="1" applyAlignment="1">
      <alignment horizontal="left"/>
    </xf>
    <xf numFmtId="0" fontId="1" fillId="0" borderId="4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15" fillId="0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" fillId="0" borderId="12" xfId="0" quotePrefix="1" applyFont="1" applyFill="1" applyBorder="1" applyAlignment="1">
      <alignment horizontal="center"/>
    </xf>
    <xf numFmtId="0" fontId="1" fillId="0" borderId="19" xfId="0" quotePrefix="1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44824</xdr:colOff>
      <xdr:row>1</xdr:row>
      <xdr:rowOff>156882</xdr:rowOff>
    </xdr:from>
    <xdr:to>
      <xdr:col>3</xdr:col>
      <xdr:colOff>1042967</xdr:colOff>
      <xdr:row>3</xdr:row>
      <xdr:rowOff>212911</xdr:rowOff>
    </xdr:to>
    <xdr:pic>
      <xdr:nvPicPr>
        <xdr:cNvPr id="7" name="Picture 6" descr="Queensland Urban Utilities COLOUR HORIZONTAL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30" y="324970"/>
          <a:ext cx="2040290" cy="60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2</xdr:row>
      <xdr:rowOff>0</xdr:rowOff>
    </xdr:from>
    <xdr:to>
      <xdr:col>3</xdr:col>
      <xdr:colOff>923926</xdr:colOff>
      <xdr:row>4</xdr:row>
      <xdr:rowOff>11136</xdr:rowOff>
    </xdr:to>
    <xdr:pic>
      <xdr:nvPicPr>
        <xdr:cNvPr id="3" name="Picture 2" descr="Queensland Urban Utilities COLOUR HORIZON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428625"/>
          <a:ext cx="1771650" cy="535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5</xdr:row>
      <xdr:rowOff>39395</xdr:rowOff>
    </xdr:from>
    <xdr:to>
      <xdr:col>9</xdr:col>
      <xdr:colOff>438150</xdr:colOff>
      <xdr:row>26</xdr:row>
      <xdr:rowOff>122861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1A9694-2258-40DB-BFEB-43372A3D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4950" y="1230020"/>
          <a:ext cx="7019925" cy="4169691"/>
        </a:xfrm>
        <a:prstGeom prst="rect">
          <a:avLst/>
        </a:prstGeom>
      </xdr:spPr>
    </xdr:pic>
    <xdr:clientData/>
  </xdr:twoCellAnchor>
  <xdr:twoCellAnchor>
    <xdr:from>
      <xdr:col>4</xdr:col>
      <xdr:colOff>104775</xdr:colOff>
      <xdr:row>15</xdr:row>
      <xdr:rowOff>133350</xdr:rowOff>
    </xdr:from>
    <xdr:to>
      <xdr:col>5</xdr:col>
      <xdr:colOff>428625</xdr:colOff>
      <xdr:row>17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8CB4313-3EB6-4188-8466-6F17D7B7AB9E}"/>
            </a:ext>
          </a:extLst>
        </xdr:cNvPr>
        <xdr:cNvSpPr txBox="1"/>
      </xdr:nvSpPr>
      <xdr:spPr>
        <a:xfrm>
          <a:off x="2428875" y="3314700"/>
          <a:ext cx="14763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TBUP535‐EA56‐AB10S</a:t>
          </a:r>
        </a:p>
      </xdr:txBody>
    </xdr:sp>
    <xdr:clientData/>
  </xdr:twoCellAnchor>
  <xdr:twoCellAnchor>
    <xdr:from>
      <xdr:col>7</xdr:col>
      <xdr:colOff>504825</xdr:colOff>
      <xdr:row>16</xdr:row>
      <xdr:rowOff>57150</xdr:rowOff>
    </xdr:from>
    <xdr:to>
      <xdr:col>8</xdr:col>
      <xdr:colOff>438150</xdr:colOff>
      <xdr:row>17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50F8444-170D-4FA8-9CA9-8B13F1698724}"/>
            </a:ext>
          </a:extLst>
        </xdr:cNvPr>
        <xdr:cNvSpPr txBox="1"/>
      </xdr:nvSpPr>
      <xdr:spPr>
        <a:xfrm>
          <a:off x="6286500" y="3429000"/>
          <a:ext cx="10858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TBUX297585S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4</xdr:col>
      <xdr:colOff>769732</xdr:colOff>
      <xdr:row>4</xdr:row>
      <xdr:rowOff>8446</xdr:rowOff>
    </xdr:to>
    <xdr:pic>
      <xdr:nvPicPr>
        <xdr:cNvPr id="6" name="Picture 5" descr="Queensland Urban Utilities COLOUR HORIZONTAL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365760"/>
          <a:ext cx="1775572" cy="526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4</xdr:col>
      <xdr:colOff>769732</xdr:colOff>
      <xdr:row>4</xdr:row>
      <xdr:rowOff>8446</xdr:rowOff>
    </xdr:to>
    <xdr:pic>
      <xdr:nvPicPr>
        <xdr:cNvPr id="5" name="Picture 4" descr="Queensland Urban Utilities COLOUR HORIZONTAL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365760"/>
          <a:ext cx="1775572" cy="526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4</xdr:col>
      <xdr:colOff>769732</xdr:colOff>
      <xdr:row>4</xdr:row>
      <xdr:rowOff>8446</xdr:rowOff>
    </xdr:to>
    <xdr:pic>
      <xdr:nvPicPr>
        <xdr:cNvPr id="5" name="Picture 4" descr="Queensland Urban Utilities COLOUR HORIZONTAL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365760"/>
          <a:ext cx="1775572" cy="526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4</xdr:col>
      <xdr:colOff>769732</xdr:colOff>
      <xdr:row>4</xdr:row>
      <xdr:rowOff>8446</xdr:rowOff>
    </xdr:to>
    <xdr:pic>
      <xdr:nvPicPr>
        <xdr:cNvPr id="6" name="Picture 5" descr="Queensland Urban Utilities COLOUR HORIZONTA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365760"/>
          <a:ext cx="1775572" cy="526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4</xdr:col>
      <xdr:colOff>769732</xdr:colOff>
      <xdr:row>4</xdr:row>
      <xdr:rowOff>8446</xdr:rowOff>
    </xdr:to>
    <xdr:pic>
      <xdr:nvPicPr>
        <xdr:cNvPr id="2" name="Picture 1" descr="Queensland Urban Utilities COLOUR HORIZONTAL">
          <a:extLst>
            <a:ext uri="{FF2B5EF4-FFF2-40B4-BE49-F238E27FC236}">
              <a16:creationId xmlns:a16="http://schemas.microsoft.com/office/drawing/2014/main" id="{A38C6F56-60F8-44CB-8D9C-E0760ACB3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61950"/>
          <a:ext cx="1779382" cy="522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4</xdr:col>
      <xdr:colOff>769732</xdr:colOff>
      <xdr:row>4</xdr:row>
      <xdr:rowOff>8446</xdr:rowOff>
    </xdr:to>
    <xdr:pic>
      <xdr:nvPicPr>
        <xdr:cNvPr id="2" name="Picture 1" descr="Queensland Urban Utilities COLOUR HORIZONTAL">
          <a:extLst>
            <a:ext uri="{FF2B5EF4-FFF2-40B4-BE49-F238E27FC236}">
              <a16:creationId xmlns:a16="http://schemas.microsoft.com/office/drawing/2014/main" id="{0AC16F20-70A3-45A0-8F79-C1B107E8C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61950"/>
          <a:ext cx="1779382" cy="522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view="pageBreakPreview" zoomScaleNormal="75" zoomScaleSheetLayoutView="100" workbookViewId="0">
      <selection activeCell="F49" sqref="F49"/>
    </sheetView>
  </sheetViews>
  <sheetFormatPr defaultRowHeight="12.75"/>
  <cols>
    <col min="1" max="1" width="3" style="6" customWidth="1"/>
    <col min="2" max="2" width="2.85546875" style="24" customWidth="1"/>
    <col min="3" max="3" width="12.7109375" style="24" bestFit="1" customWidth="1"/>
    <col min="4" max="4" width="16.140625" style="24" customWidth="1"/>
    <col min="5" max="5" width="17" style="24" customWidth="1"/>
    <col min="6" max="6" width="139.85546875" style="24" customWidth="1"/>
    <col min="7" max="7" width="2.140625" style="24" customWidth="1"/>
    <col min="8" max="9" width="9.140625" style="24"/>
    <col min="10" max="10" width="4.5703125" style="24" customWidth="1"/>
    <col min="11" max="11" width="7.5703125" style="24" customWidth="1"/>
    <col min="12" max="12" width="58.7109375" style="24" bestFit="1" customWidth="1"/>
    <col min="13" max="16384" width="9.140625" style="24"/>
  </cols>
  <sheetData>
    <row r="1" spans="2:8" s="6" customFormat="1" ht="13.5" thickBot="1">
      <c r="E1" s="33"/>
      <c r="G1" s="8"/>
    </row>
    <row r="2" spans="2:8" s="6" customFormat="1" ht="20.25">
      <c r="B2" s="9"/>
      <c r="C2" s="10"/>
      <c r="D2" s="34"/>
      <c r="E2" s="34"/>
      <c r="F2" s="34" t="s">
        <v>16</v>
      </c>
      <c r="G2" s="26"/>
      <c r="H2" s="68"/>
    </row>
    <row r="3" spans="2:8" ht="23.25">
      <c r="B3" s="27"/>
      <c r="C3" s="3"/>
      <c r="D3" s="3"/>
      <c r="E3" s="58" t="s">
        <v>66</v>
      </c>
      <c r="F3" s="4"/>
      <c r="G3" s="28"/>
      <c r="H3" s="67"/>
    </row>
    <row r="4" spans="2:8" ht="18">
      <c r="B4" s="27"/>
      <c r="C4" s="3"/>
      <c r="D4" s="3"/>
      <c r="E4" s="35" t="s">
        <v>56</v>
      </c>
      <c r="F4" s="4"/>
      <c r="G4" s="28"/>
      <c r="H4" s="67"/>
    </row>
    <row r="5" spans="2:8" ht="18.75" customHeight="1" thickBot="1">
      <c r="B5" s="27"/>
      <c r="C5" s="3"/>
      <c r="D5" s="4"/>
      <c r="E5" s="25"/>
      <c r="F5" s="4"/>
      <c r="G5" s="28"/>
      <c r="H5" s="67"/>
    </row>
    <row r="6" spans="2:8" ht="16.5" thickBot="1">
      <c r="B6" s="27"/>
      <c r="C6" s="31" t="s">
        <v>17</v>
      </c>
      <c r="D6" s="20" t="s">
        <v>18</v>
      </c>
      <c r="E6" s="20" t="s">
        <v>19</v>
      </c>
      <c r="F6" s="32" t="s">
        <v>6</v>
      </c>
      <c r="G6" s="28"/>
      <c r="H6" s="67"/>
    </row>
    <row r="7" spans="2:8" ht="15">
      <c r="B7" s="27"/>
      <c r="C7" s="126">
        <v>0.3</v>
      </c>
      <c r="D7" s="259">
        <v>42671</v>
      </c>
      <c r="E7" s="72" t="s">
        <v>75</v>
      </c>
      <c r="F7" s="73" t="s">
        <v>281</v>
      </c>
      <c r="G7" s="28"/>
      <c r="H7" s="67"/>
    </row>
    <row r="8" spans="2:8" ht="15">
      <c r="B8" s="27"/>
      <c r="C8" s="126">
        <v>0.31</v>
      </c>
      <c r="D8" s="74">
        <v>42692</v>
      </c>
      <c r="E8" s="75" t="s">
        <v>75</v>
      </c>
      <c r="F8" s="76" t="s">
        <v>280</v>
      </c>
      <c r="G8" s="28"/>
      <c r="H8" s="67"/>
    </row>
    <row r="9" spans="2:8" ht="15">
      <c r="B9" s="27"/>
      <c r="C9" s="126">
        <v>0.6</v>
      </c>
      <c r="D9" s="74">
        <v>42780</v>
      </c>
      <c r="E9" s="75" t="s">
        <v>75</v>
      </c>
      <c r="F9" s="76" t="s">
        <v>279</v>
      </c>
      <c r="G9" s="28"/>
      <c r="H9" s="67"/>
    </row>
    <row r="10" spans="2:8" ht="15">
      <c r="B10" s="27"/>
      <c r="C10" s="274">
        <v>0.61</v>
      </c>
      <c r="D10" s="275">
        <v>42794</v>
      </c>
      <c r="E10" s="276" t="s">
        <v>75</v>
      </c>
      <c r="F10" s="277" t="s">
        <v>278</v>
      </c>
      <c r="G10" s="28"/>
      <c r="H10" s="67"/>
    </row>
    <row r="11" spans="2:8" ht="15">
      <c r="B11" s="27"/>
      <c r="C11" s="274">
        <v>0.62</v>
      </c>
      <c r="D11" s="275">
        <v>42794</v>
      </c>
      <c r="E11" s="276" t="s">
        <v>75</v>
      </c>
      <c r="F11" s="277" t="s">
        <v>278</v>
      </c>
      <c r="G11" s="28"/>
      <c r="H11" s="67"/>
    </row>
    <row r="12" spans="2:8" ht="15">
      <c r="B12" s="27"/>
      <c r="C12" s="274">
        <v>0.63</v>
      </c>
      <c r="D12" s="275">
        <v>42796</v>
      </c>
      <c r="E12" s="276" t="s">
        <v>264</v>
      </c>
      <c r="F12" s="277" t="s">
        <v>277</v>
      </c>
      <c r="G12" s="28"/>
      <c r="H12" s="67"/>
    </row>
    <row r="13" spans="2:8" ht="15">
      <c r="B13" s="27"/>
      <c r="C13" s="278">
        <v>0.64</v>
      </c>
      <c r="D13" s="275">
        <v>42796</v>
      </c>
      <c r="E13" s="276" t="s">
        <v>75</v>
      </c>
      <c r="F13" s="281" t="s">
        <v>276</v>
      </c>
      <c r="G13" s="28"/>
      <c r="H13" s="67"/>
    </row>
    <row r="14" spans="2:8" ht="15">
      <c r="B14" s="27"/>
      <c r="C14" s="278">
        <v>0.65</v>
      </c>
      <c r="D14" s="279">
        <v>42821</v>
      </c>
      <c r="E14" s="280" t="s">
        <v>264</v>
      </c>
      <c r="F14" s="281" t="s">
        <v>275</v>
      </c>
      <c r="G14" s="28"/>
      <c r="H14" s="67"/>
    </row>
    <row r="15" spans="2:8" ht="15">
      <c r="B15" s="27"/>
      <c r="C15" s="278">
        <v>1</v>
      </c>
      <c r="D15" s="279">
        <v>42829</v>
      </c>
      <c r="E15" s="280" t="s">
        <v>264</v>
      </c>
      <c r="F15" s="281" t="s">
        <v>274</v>
      </c>
      <c r="G15" s="28"/>
      <c r="H15" s="67"/>
    </row>
    <row r="16" spans="2:8" ht="15">
      <c r="B16" s="27"/>
      <c r="C16" s="305">
        <v>1.1000000000000001</v>
      </c>
      <c r="D16" s="306">
        <v>42871</v>
      </c>
      <c r="E16" s="307" t="s">
        <v>264</v>
      </c>
      <c r="F16" s="308" t="s">
        <v>284</v>
      </c>
      <c r="G16" s="28"/>
      <c r="H16" s="67"/>
    </row>
    <row r="17" spans="2:8" ht="15">
      <c r="B17" s="27"/>
      <c r="C17" s="305">
        <v>1.2</v>
      </c>
      <c r="D17" s="306">
        <v>42901</v>
      </c>
      <c r="E17" s="307" t="s">
        <v>75</v>
      </c>
      <c r="F17" s="309" t="s">
        <v>285</v>
      </c>
      <c r="G17" s="28"/>
      <c r="H17" s="67"/>
    </row>
    <row r="18" spans="2:8" ht="15">
      <c r="B18" s="27"/>
      <c r="C18" s="305">
        <v>1.21</v>
      </c>
      <c r="D18" s="306">
        <v>43005</v>
      </c>
      <c r="E18" s="307" t="s">
        <v>75</v>
      </c>
      <c r="F18" s="309" t="s">
        <v>291</v>
      </c>
      <c r="G18" s="28"/>
      <c r="H18" s="67"/>
    </row>
    <row r="19" spans="2:8" ht="15">
      <c r="B19" s="27"/>
      <c r="C19" s="305">
        <v>2</v>
      </c>
      <c r="D19" s="306">
        <v>43063</v>
      </c>
      <c r="E19" s="307" t="s">
        <v>75</v>
      </c>
      <c r="F19" s="309" t="s">
        <v>293</v>
      </c>
      <c r="G19" s="28"/>
      <c r="H19" s="67"/>
    </row>
    <row r="20" spans="2:8" ht="15">
      <c r="B20" s="27"/>
      <c r="C20" s="305">
        <v>2.0099999999999998</v>
      </c>
      <c r="D20" s="306">
        <v>43193</v>
      </c>
      <c r="E20" s="307" t="s">
        <v>75</v>
      </c>
      <c r="F20" s="309" t="s">
        <v>295</v>
      </c>
      <c r="G20" s="28"/>
      <c r="H20" s="67"/>
    </row>
    <row r="21" spans="2:8" ht="15">
      <c r="B21" s="27"/>
      <c r="C21" s="305">
        <v>3</v>
      </c>
      <c r="D21" s="306">
        <v>43355</v>
      </c>
      <c r="E21" s="307" t="s">
        <v>75</v>
      </c>
      <c r="F21" s="309" t="s">
        <v>296</v>
      </c>
      <c r="G21" s="28"/>
      <c r="H21" s="67"/>
    </row>
    <row r="22" spans="2:8" ht="15">
      <c r="B22" s="27"/>
      <c r="C22" s="305"/>
      <c r="D22" s="306"/>
      <c r="E22" s="307"/>
      <c r="F22" s="309"/>
      <c r="G22" s="28"/>
      <c r="H22" s="67"/>
    </row>
    <row r="23" spans="2:8" ht="15">
      <c r="B23" s="27"/>
      <c r="C23" s="305"/>
      <c r="D23" s="306"/>
      <c r="E23" s="307"/>
      <c r="F23" s="309"/>
      <c r="G23" s="28"/>
      <c r="H23" s="67"/>
    </row>
    <row r="24" spans="2:8" ht="15.75" thickBot="1">
      <c r="B24" s="27"/>
      <c r="C24" s="77"/>
      <c r="D24" s="78"/>
      <c r="E24" s="79"/>
      <c r="F24" s="80"/>
      <c r="G24" s="28"/>
      <c r="H24" s="67"/>
    </row>
    <row r="25" spans="2:8" ht="13.5" thickBot="1">
      <c r="B25" s="29"/>
      <c r="C25" s="70"/>
      <c r="D25" s="70"/>
      <c r="E25" s="70"/>
      <c r="F25" s="70"/>
      <c r="G25" s="30"/>
      <c r="H25" s="67"/>
    </row>
    <row r="26" spans="2:8">
      <c r="B26" s="67"/>
      <c r="C26" s="71"/>
      <c r="D26" s="71"/>
      <c r="E26" s="71"/>
      <c r="F26" s="71"/>
      <c r="G26" s="67"/>
      <c r="H26" s="67"/>
    </row>
    <row r="27" spans="2:8">
      <c r="B27" s="125"/>
      <c r="C27" s="125"/>
      <c r="D27" s="167" t="s">
        <v>72</v>
      </c>
      <c r="E27" s="167" t="s">
        <v>73</v>
      </c>
      <c r="F27" s="168" t="s">
        <v>74</v>
      </c>
      <c r="G27" s="125"/>
    </row>
    <row r="28" spans="2:8">
      <c r="B28" s="125"/>
      <c r="C28" s="125"/>
      <c r="D28" s="199" t="s">
        <v>24</v>
      </c>
      <c r="E28" s="273" t="s">
        <v>27</v>
      </c>
      <c r="F28" s="200" t="s">
        <v>76</v>
      </c>
      <c r="G28" s="125"/>
    </row>
    <row r="29" spans="2:8">
      <c r="B29" s="125"/>
      <c r="C29" s="125"/>
      <c r="D29" s="199" t="s">
        <v>59</v>
      </c>
      <c r="E29" s="273" t="s">
        <v>27</v>
      </c>
      <c r="F29" s="200" t="s">
        <v>208</v>
      </c>
      <c r="G29" s="125"/>
    </row>
    <row r="30" spans="2:8" ht="13.5">
      <c r="B30" s="125"/>
      <c r="C30" s="125"/>
      <c r="D30" s="201" t="s">
        <v>218</v>
      </c>
      <c r="E30" s="201" t="s">
        <v>27</v>
      </c>
      <c r="F30" s="202" t="s">
        <v>238</v>
      </c>
      <c r="G30" s="125"/>
    </row>
    <row r="31" spans="2:8">
      <c r="B31" s="125"/>
      <c r="C31" s="125"/>
      <c r="D31" s="199" t="s">
        <v>244</v>
      </c>
      <c r="E31" s="273" t="s">
        <v>27</v>
      </c>
      <c r="F31" s="200" t="s">
        <v>245</v>
      </c>
      <c r="G31" s="125"/>
    </row>
    <row r="32" spans="2:8">
      <c r="B32" s="125"/>
      <c r="C32" s="125"/>
      <c r="D32" s="199" t="s">
        <v>246</v>
      </c>
      <c r="E32" s="273" t="s">
        <v>27</v>
      </c>
      <c r="F32" s="200" t="s">
        <v>247</v>
      </c>
      <c r="G32" s="125"/>
    </row>
    <row r="33" spans="2:7" ht="13.5">
      <c r="B33" s="125"/>
      <c r="C33" s="125"/>
      <c r="D33" s="316" t="s">
        <v>272</v>
      </c>
      <c r="E33" s="201" t="s">
        <v>27</v>
      </c>
      <c r="F33" s="202" t="s">
        <v>239</v>
      </c>
      <c r="G33" s="125"/>
    </row>
    <row r="34" spans="2:7" ht="13.5">
      <c r="B34" s="125"/>
      <c r="C34" s="125"/>
      <c r="D34" s="316" t="s">
        <v>273</v>
      </c>
      <c r="E34" s="272" t="s">
        <v>27</v>
      </c>
      <c r="F34" s="202" t="s">
        <v>240</v>
      </c>
      <c r="G34" s="125"/>
    </row>
    <row r="35" spans="2:7" ht="13.5">
      <c r="B35" s="125"/>
      <c r="C35" s="125"/>
      <c r="D35" s="316" t="s">
        <v>217</v>
      </c>
      <c r="E35" s="201" t="s">
        <v>27</v>
      </c>
      <c r="F35" s="202" t="s">
        <v>241</v>
      </c>
      <c r="G35" s="125"/>
    </row>
    <row r="36" spans="2:7" ht="13.5">
      <c r="B36" s="125"/>
      <c r="C36" s="125"/>
      <c r="D36" s="316" t="s">
        <v>297</v>
      </c>
      <c r="E36" s="272" t="s">
        <v>27</v>
      </c>
      <c r="F36" s="202" t="s">
        <v>298</v>
      </c>
      <c r="G36" s="125"/>
    </row>
    <row r="37" spans="2:7" ht="13.5">
      <c r="B37" s="125"/>
      <c r="C37" s="125"/>
      <c r="D37" s="201" t="s">
        <v>299</v>
      </c>
      <c r="E37" s="272" t="s">
        <v>27</v>
      </c>
      <c r="F37" s="202" t="s">
        <v>301</v>
      </c>
      <c r="G37" s="125"/>
    </row>
    <row r="38" spans="2:7" ht="13.5">
      <c r="B38" s="125"/>
      <c r="C38" s="125"/>
      <c r="D38" s="201" t="s">
        <v>300</v>
      </c>
      <c r="E38" s="272" t="s">
        <v>27</v>
      </c>
      <c r="F38" s="202" t="s">
        <v>242</v>
      </c>
      <c r="G38" s="125"/>
    </row>
    <row r="39" spans="2:7" ht="13.5">
      <c r="B39" s="125"/>
      <c r="C39" s="125"/>
      <c r="D39" s="201" t="s">
        <v>302</v>
      </c>
      <c r="E39" s="272" t="s">
        <v>27</v>
      </c>
      <c r="F39" s="202" t="s">
        <v>303</v>
      </c>
      <c r="G39" s="125"/>
    </row>
    <row r="40" spans="2:7">
      <c r="B40" s="125"/>
      <c r="C40" s="125"/>
      <c r="D40" s="199" t="s">
        <v>248</v>
      </c>
      <c r="E40" s="273" t="s">
        <v>27</v>
      </c>
      <c r="F40" s="200" t="s">
        <v>251</v>
      </c>
      <c r="G40" s="125"/>
    </row>
    <row r="41" spans="2:7">
      <c r="B41" s="125"/>
      <c r="C41" s="125"/>
      <c r="D41" s="199" t="s">
        <v>249</v>
      </c>
      <c r="E41" s="273" t="s">
        <v>27</v>
      </c>
      <c r="F41" s="200" t="s">
        <v>252</v>
      </c>
      <c r="G41" s="125"/>
    </row>
    <row r="42" spans="2:7">
      <c r="B42" s="125"/>
      <c r="C42" s="125"/>
      <c r="D42" s="199" t="s">
        <v>250</v>
      </c>
      <c r="E42" s="273" t="s">
        <v>27</v>
      </c>
      <c r="F42" s="200" t="s">
        <v>253</v>
      </c>
      <c r="G42" s="125"/>
    </row>
    <row r="43" spans="2:7" ht="13.5">
      <c r="B43" s="125"/>
      <c r="C43" s="125"/>
      <c r="D43" s="201" t="s">
        <v>169</v>
      </c>
      <c r="E43" s="272" t="s">
        <v>27</v>
      </c>
      <c r="F43" s="202" t="s">
        <v>243</v>
      </c>
      <c r="G43" s="125"/>
    </row>
    <row r="44" spans="2:7">
      <c r="B44" s="125"/>
      <c r="C44" s="125"/>
      <c r="D44" s="317" t="s">
        <v>254</v>
      </c>
      <c r="E44" s="303" t="s">
        <v>258</v>
      </c>
      <c r="F44" s="304" t="s">
        <v>286</v>
      </c>
      <c r="G44" s="125"/>
    </row>
    <row r="45" spans="2:7">
      <c r="B45" s="125"/>
      <c r="C45" s="125"/>
      <c r="D45" s="199" t="s">
        <v>255</v>
      </c>
      <c r="E45" s="273" t="s">
        <v>27</v>
      </c>
      <c r="F45" s="200" t="s">
        <v>259</v>
      </c>
      <c r="G45" s="125"/>
    </row>
    <row r="46" spans="2:7">
      <c r="B46" s="125"/>
      <c r="C46" s="125"/>
      <c r="D46" s="199" t="s">
        <v>256</v>
      </c>
      <c r="E46" s="273" t="s">
        <v>27</v>
      </c>
      <c r="F46" s="200" t="s">
        <v>260</v>
      </c>
      <c r="G46" s="125"/>
    </row>
    <row r="47" spans="2:7" ht="13.5">
      <c r="B47" s="125"/>
      <c r="C47" s="125"/>
      <c r="D47" s="201" t="s">
        <v>219</v>
      </c>
      <c r="E47" s="201" t="s">
        <v>27</v>
      </c>
      <c r="F47" s="282" t="s">
        <v>221</v>
      </c>
      <c r="G47" s="125"/>
    </row>
    <row r="48" spans="2:7" ht="13.5">
      <c r="B48" s="125"/>
      <c r="C48" s="125"/>
      <c r="D48" s="201" t="s">
        <v>220</v>
      </c>
      <c r="E48" s="201" t="s">
        <v>27</v>
      </c>
      <c r="F48" s="282" t="s">
        <v>261</v>
      </c>
      <c r="G48" s="125"/>
    </row>
    <row r="49" spans="2:7">
      <c r="B49" s="125"/>
      <c r="C49" s="125"/>
      <c r="D49" s="199" t="s">
        <v>257</v>
      </c>
      <c r="E49" s="273" t="s">
        <v>27</v>
      </c>
      <c r="F49" s="200" t="s">
        <v>262</v>
      </c>
      <c r="G49" s="125"/>
    </row>
    <row r="50" spans="2:7">
      <c r="B50" s="125"/>
      <c r="C50" s="125"/>
      <c r="D50" s="199" t="s">
        <v>258</v>
      </c>
      <c r="E50" s="273" t="s">
        <v>27</v>
      </c>
      <c r="F50" s="200" t="s">
        <v>263</v>
      </c>
      <c r="G50" s="125"/>
    </row>
    <row r="51" spans="2:7">
      <c r="B51" s="125"/>
      <c r="C51" s="125"/>
      <c r="D51" s="318" t="s">
        <v>23</v>
      </c>
      <c r="E51" s="273" t="s">
        <v>27</v>
      </c>
      <c r="F51" s="200" t="s">
        <v>289</v>
      </c>
      <c r="G51" s="125"/>
    </row>
    <row r="52" spans="2:7">
      <c r="B52" s="125"/>
      <c r="C52" s="125"/>
      <c r="D52" s="317" t="s">
        <v>287</v>
      </c>
      <c r="E52" s="303" t="s">
        <v>27</v>
      </c>
      <c r="F52" s="304" t="s">
        <v>288</v>
      </c>
      <c r="G52" s="125"/>
    </row>
    <row r="53" spans="2:7">
      <c r="B53" s="125"/>
      <c r="C53" s="125"/>
      <c r="D53" s="317" t="s">
        <v>306</v>
      </c>
      <c r="E53" s="303" t="s">
        <v>27</v>
      </c>
      <c r="F53" s="304" t="s">
        <v>304</v>
      </c>
      <c r="G53" s="125"/>
    </row>
    <row r="54" spans="2:7">
      <c r="B54" s="125"/>
      <c r="C54" s="125"/>
      <c r="D54" s="317" t="s">
        <v>307</v>
      </c>
      <c r="E54" s="303" t="s">
        <v>27</v>
      </c>
      <c r="F54" s="304" t="s">
        <v>305</v>
      </c>
      <c r="G54" s="125"/>
    </row>
    <row r="55" spans="2:7" ht="13.5">
      <c r="B55" s="125"/>
      <c r="C55" s="125"/>
      <c r="D55" s="201"/>
      <c r="E55" s="201"/>
      <c r="F55" s="202"/>
      <c r="G55" s="125"/>
    </row>
    <row r="56" spans="2:7">
      <c r="B56" s="125"/>
      <c r="C56" s="125"/>
      <c r="D56" s="125"/>
      <c r="E56" s="125"/>
      <c r="F56" s="125"/>
      <c r="G56" s="12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1"/>
  <sheetViews>
    <sheetView view="pageBreakPreview" zoomScaleNormal="70" zoomScaleSheetLayoutView="100" workbookViewId="0">
      <selection activeCell="K22" sqref="K22"/>
    </sheetView>
  </sheetViews>
  <sheetFormatPr defaultRowHeight="15"/>
  <cols>
    <col min="1" max="1" width="1.7109375" style="81" customWidth="1"/>
    <col min="2" max="2" width="2" style="4" customWidth="1"/>
    <col min="3" max="4" width="15.5703125" style="82" customWidth="1"/>
    <col min="5" max="11" width="17.28515625" style="82" customWidth="1"/>
    <col min="12" max="12" width="1.28515625" style="81" customWidth="1"/>
    <col min="13" max="13" width="2.28515625" style="81" customWidth="1"/>
    <col min="14" max="16384" width="9.140625" style="81"/>
  </cols>
  <sheetData>
    <row r="1" spans="1:12" s="6" customFormat="1" ht="13.5" thickBot="1">
      <c r="E1" s="137"/>
      <c r="G1" s="8"/>
    </row>
    <row r="2" spans="1:12" s="6" customFormat="1" ht="20.25">
      <c r="B2" s="128"/>
      <c r="C2" s="129"/>
      <c r="D2" s="130"/>
      <c r="E2" s="130"/>
      <c r="F2" s="130" t="s">
        <v>67</v>
      </c>
      <c r="G2" s="169"/>
      <c r="H2" s="170"/>
      <c r="I2" s="138"/>
      <c r="J2" s="138"/>
      <c r="K2" s="139"/>
      <c r="L2" s="150"/>
    </row>
    <row r="3" spans="1:12" s="24" customFormat="1" ht="23.25">
      <c r="A3" s="6"/>
      <c r="B3" s="131"/>
      <c r="C3" s="132"/>
      <c r="D3" s="132"/>
      <c r="E3" s="133" t="str">
        <f>Revs!E3</f>
        <v>&lt;&lt; SITE NAME &gt;&gt;</v>
      </c>
      <c r="F3" s="84"/>
      <c r="G3" s="140"/>
      <c r="H3" s="140"/>
      <c r="I3" s="140"/>
      <c r="J3" s="140"/>
      <c r="K3" s="134"/>
      <c r="L3" s="151"/>
    </row>
    <row r="4" spans="1:12" s="24" customFormat="1" ht="18">
      <c r="A4" s="6"/>
      <c r="B4" s="131"/>
      <c r="C4" s="132"/>
      <c r="D4" s="132"/>
      <c r="E4" s="135" t="s">
        <v>56</v>
      </c>
      <c r="F4" s="84"/>
      <c r="G4" s="140"/>
      <c r="H4" s="140"/>
      <c r="I4" s="140"/>
      <c r="J4" s="140"/>
      <c r="K4" s="134"/>
      <c r="L4" s="151"/>
    </row>
    <row r="5" spans="1:12" s="24" customFormat="1" ht="18.75" customHeight="1">
      <c r="A5" s="6"/>
      <c r="B5" s="131"/>
      <c r="C5" s="132"/>
      <c r="D5" s="84"/>
      <c r="E5" s="136"/>
      <c r="F5" s="84"/>
      <c r="G5" s="140"/>
      <c r="H5" s="140"/>
      <c r="I5" s="205"/>
      <c r="J5" s="140"/>
      <c r="K5" s="134"/>
      <c r="L5" s="151"/>
    </row>
    <row r="6" spans="1:12" s="83" customFormat="1">
      <c r="A6" s="6"/>
      <c r="B6" s="141"/>
      <c r="C6" s="84"/>
      <c r="D6" s="84"/>
      <c r="E6" s="84"/>
      <c r="F6" s="84"/>
      <c r="G6" s="84"/>
      <c r="H6" s="84"/>
      <c r="I6" s="84"/>
      <c r="J6" s="84"/>
      <c r="K6" s="142"/>
      <c r="L6" s="152"/>
    </row>
    <row r="7" spans="1:12" ht="24" customHeight="1">
      <c r="A7" s="6"/>
      <c r="B7" s="141"/>
      <c r="C7" s="143"/>
      <c r="D7" s="143"/>
      <c r="E7" s="143"/>
      <c r="F7" s="143"/>
      <c r="G7" s="143"/>
      <c r="H7" s="143"/>
      <c r="I7" s="143"/>
      <c r="J7" s="143"/>
      <c r="K7" s="144"/>
      <c r="L7" s="152"/>
    </row>
    <row r="8" spans="1:12">
      <c r="A8" s="6"/>
      <c r="B8" s="145"/>
      <c r="C8" s="1"/>
      <c r="D8" s="1"/>
      <c r="E8"/>
      <c r="F8" s="1"/>
      <c r="G8" s="1"/>
      <c r="H8" s="1"/>
      <c r="I8" s="1"/>
      <c r="J8" s="1"/>
      <c r="K8" s="146"/>
      <c r="L8" s="152"/>
    </row>
    <row r="9" spans="1:12">
      <c r="A9" s="6"/>
      <c r="B9" s="145"/>
      <c r="C9" s="1"/>
      <c r="D9" s="1"/>
      <c r="E9" s="1"/>
      <c r="F9" s="1"/>
      <c r="G9" s="1"/>
      <c r="H9" s="1"/>
      <c r="I9" s="1"/>
      <c r="J9" s="1"/>
      <c r="K9" s="146"/>
      <c r="L9" s="152"/>
    </row>
    <row r="10" spans="1:12">
      <c r="A10" s="6"/>
      <c r="B10" s="145"/>
      <c r="C10" s="1"/>
      <c r="D10" s="1"/>
      <c r="E10" s="1"/>
      <c r="F10" s="1"/>
      <c r="G10" s="1"/>
      <c r="H10" s="1"/>
      <c r="I10" s="1"/>
      <c r="J10" s="1"/>
      <c r="K10" s="146"/>
      <c r="L10" s="152"/>
    </row>
    <row r="11" spans="1:12" ht="15" customHeight="1">
      <c r="A11" s="6"/>
      <c r="B11" s="145"/>
      <c r="C11" s="1"/>
      <c r="D11" s="1"/>
      <c r="E11" s="1"/>
      <c r="F11" s="1"/>
      <c r="G11" s="1"/>
      <c r="H11" s="1"/>
      <c r="I11" s="1"/>
      <c r="J11" s="1"/>
      <c r="K11" s="146"/>
      <c r="L11" s="152"/>
    </row>
    <row r="12" spans="1:12">
      <c r="A12" s="6"/>
      <c r="B12" s="145"/>
      <c r="C12" s="1"/>
      <c r="D12" s="1"/>
      <c r="E12" s="1"/>
      <c r="F12" s="1"/>
      <c r="G12" s="1"/>
      <c r="H12" s="1"/>
      <c r="I12" s="1"/>
      <c r="J12" s="1"/>
      <c r="K12" s="146"/>
      <c r="L12" s="152"/>
    </row>
    <row r="13" spans="1:12">
      <c r="A13" s="6"/>
      <c r="B13" s="145"/>
      <c r="C13" s="1"/>
      <c r="D13" s="1"/>
      <c r="E13" s="1"/>
      <c r="F13" s="1"/>
      <c r="G13" s="1"/>
      <c r="H13" s="1"/>
      <c r="I13" s="1"/>
      <c r="J13" s="1"/>
      <c r="K13" s="146"/>
      <c r="L13" s="152"/>
    </row>
    <row r="14" spans="1:12">
      <c r="A14" s="6"/>
      <c r="B14" s="145"/>
      <c r="C14" s="1"/>
      <c r="D14" s="1"/>
      <c r="E14" s="1"/>
      <c r="F14" s="1"/>
      <c r="G14" s="1"/>
      <c r="H14" s="1"/>
      <c r="I14" s="1"/>
      <c r="J14" s="1"/>
      <c r="K14" s="146"/>
      <c r="L14" s="152"/>
    </row>
    <row r="15" spans="1:12" s="68" customFormat="1" ht="12.75" customHeight="1">
      <c r="A15" s="6"/>
      <c r="B15" s="13"/>
      <c r="C15" s="85"/>
      <c r="D15" s="85"/>
      <c r="E15" s="85"/>
      <c r="F15" s="85"/>
      <c r="G15" s="85"/>
      <c r="H15" s="85"/>
      <c r="I15" s="85"/>
      <c r="J15" s="85"/>
      <c r="K15" s="15"/>
      <c r="L15" s="152"/>
    </row>
    <row r="16" spans="1:12">
      <c r="A16" s="6"/>
      <c r="B16" s="145"/>
      <c r="C16" s="1"/>
      <c r="D16" s="1"/>
      <c r="E16" s="1"/>
      <c r="F16" s="1"/>
      <c r="G16" s="1"/>
      <c r="H16" s="1"/>
      <c r="I16" s="1"/>
      <c r="J16" s="1"/>
      <c r="K16" s="146"/>
      <c r="L16" s="152"/>
    </row>
    <row r="17" spans="1:12">
      <c r="A17" s="6"/>
      <c r="B17" s="145"/>
      <c r="C17" s="1"/>
      <c r="D17" s="1"/>
      <c r="E17" s="1"/>
      <c r="F17" s="1"/>
      <c r="G17" s="1"/>
      <c r="H17" s="1"/>
      <c r="I17" s="1"/>
      <c r="J17" s="1"/>
      <c r="K17" s="146"/>
      <c r="L17" s="152"/>
    </row>
    <row r="18" spans="1:12">
      <c r="A18" s="6"/>
      <c r="B18" s="145"/>
      <c r="C18" s="1"/>
      <c r="D18" s="1"/>
      <c r="E18" s="1"/>
      <c r="F18" s="1"/>
      <c r="G18" s="1"/>
      <c r="H18" s="1"/>
      <c r="I18" s="1"/>
      <c r="J18" s="1"/>
      <c r="K18" s="146"/>
      <c r="L18" s="152"/>
    </row>
    <row r="19" spans="1:12">
      <c r="A19" s="6"/>
      <c r="B19" s="145"/>
      <c r="C19" s="1"/>
      <c r="D19" s="1"/>
      <c r="E19" s="1"/>
      <c r="F19" s="1"/>
      <c r="G19" s="1"/>
      <c r="H19" s="1"/>
      <c r="I19" s="1"/>
      <c r="J19" s="1"/>
      <c r="K19" s="146"/>
      <c r="L19" s="152"/>
    </row>
    <row r="20" spans="1:12">
      <c r="A20" s="6"/>
      <c r="B20" s="145"/>
      <c r="C20" s="1"/>
      <c r="D20" s="1"/>
      <c r="E20" s="1"/>
      <c r="F20" s="1"/>
      <c r="G20" s="1"/>
      <c r="H20" s="1"/>
      <c r="I20" s="1"/>
      <c r="J20" s="1"/>
      <c r="K20" s="146"/>
      <c r="L20" s="152"/>
    </row>
    <row r="21" spans="1:12">
      <c r="A21" s="6"/>
      <c r="B21" s="145"/>
      <c r="C21" s="1"/>
      <c r="D21" s="1"/>
      <c r="E21" s="1"/>
      <c r="F21" s="1"/>
      <c r="G21" s="1"/>
      <c r="H21" s="1"/>
      <c r="I21" s="1"/>
      <c r="J21" s="1"/>
      <c r="K21" s="146"/>
      <c r="L21" s="152"/>
    </row>
    <row r="22" spans="1:12">
      <c r="A22" s="6"/>
      <c r="B22" s="145"/>
      <c r="C22" s="1"/>
      <c r="D22" s="1"/>
      <c r="E22" s="1"/>
      <c r="F22" s="1"/>
      <c r="G22" s="1"/>
      <c r="H22" s="1"/>
      <c r="I22" s="1"/>
      <c r="J22" s="1"/>
      <c r="K22" s="146"/>
      <c r="L22" s="152"/>
    </row>
    <row r="23" spans="1:12">
      <c r="A23" s="6"/>
      <c r="B23" s="145"/>
      <c r="C23" s="1"/>
      <c r="D23" s="1"/>
      <c r="E23" s="1"/>
      <c r="F23" s="1"/>
      <c r="G23" s="1"/>
      <c r="H23" s="1"/>
      <c r="I23" s="1"/>
      <c r="J23" s="1"/>
      <c r="K23" s="146"/>
      <c r="L23" s="152"/>
    </row>
    <row r="24" spans="1:12">
      <c r="A24" s="6"/>
      <c r="B24" s="145"/>
      <c r="C24" s="1"/>
      <c r="D24" s="1"/>
      <c r="E24" s="1"/>
      <c r="F24" s="1"/>
      <c r="G24" s="1"/>
      <c r="H24" s="1"/>
      <c r="I24" s="1"/>
      <c r="J24" s="1"/>
      <c r="K24" s="146"/>
      <c r="L24" s="152"/>
    </row>
    <row r="25" spans="1:12">
      <c r="A25" s="6"/>
      <c r="B25" s="145"/>
      <c r="C25" s="1"/>
      <c r="D25" s="1"/>
      <c r="E25" s="1"/>
      <c r="F25" s="1"/>
      <c r="G25" s="1"/>
      <c r="H25" s="1"/>
      <c r="I25" s="1"/>
      <c r="J25" s="1"/>
      <c r="K25" s="146"/>
      <c r="L25" s="152"/>
    </row>
    <row r="26" spans="1:12">
      <c r="A26" s="6"/>
      <c r="B26" s="145"/>
      <c r="C26" s="1"/>
      <c r="D26" s="1"/>
      <c r="E26" s="1"/>
      <c r="F26" s="1"/>
      <c r="G26" s="1"/>
      <c r="H26" s="1"/>
      <c r="I26" s="1"/>
      <c r="J26" s="1"/>
      <c r="K26" s="146"/>
      <c r="L26" s="152"/>
    </row>
    <row r="27" spans="1:12">
      <c r="A27" s="6"/>
      <c r="B27" s="145"/>
      <c r="C27" s="1"/>
      <c r="D27" s="1"/>
      <c r="E27" s="1"/>
      <c r="F27" s="1"/>
      <c r="G27" s="1"/>
      <c r="H27" s="1"/>
      <c r="I27" s="1"/>
      <c r="J27" s="1"/>
      <c r="K27" s="146"/>
      <c r="L27" s="152"/>
    </row>
    <row r="28" spans="1:12" ht="15.75" thickBot="1">
      <c r="A28" s="6"/>
      <c r="B28" s="147"/>
      <c r="C28" s="148"/>
      <c r="D28" s="148"/>
      <c r="E28" s="148"/>
      <c r="F28" s="148"/>
      <c r="G28" s="148"/>
      <c r="H28" s="148"/>
      <c r="I28" s="148"/>
      <c r="J28" s="148"/>
      <c r="K28" s="149"/>
      <c r="L28" s="152"/>
    </row>
    <row r="29" spans="1:12" ht="8.25" customHeight="1">
      <c r="A29" s="6"/>
      <c r="C29" s="1"/>
      <c r="D29" s="1"/>
      <c r="E29" s="1"/>
      <c r="F29" s="1"/>
      <c r="G29" s="1"/>
      <c r="H29" s="1"/>
      <c r="I29" s="1"/>
      <c r="J29" s="1"/>
      <c r="K29" s="1"/>
      <c r="L29" s="152"/>
    </row>
    <row r="30" spans="1:12" ht="50.25" customHeight="1">
      <c r="C30" s="203" t="s">
        <v>78</v>
      </c>
      <c r="D30" s="204"/>
      <c r="E30" s="203" t="s">
        <v>79</v>
      </c>
      <c r="F30" s="204"/>
      <c r="G30" s="319" t="s">
        <v>80</v>
      </c>
      <c r="H30" s="319"/>
      <c r="I30" s="319"/>
      <c r="J30" s="319"/>
      <c r="K30" s="319"/>
    </row>
    <row r="31" spans="1:12" ht="39.75" customHeight="1">
      <c r="C31" s="203" t="s">
        <v>77</v>
      </c>
      <c r="D31" s="204"/>
      <c r="E31" s="310" t="s">
        <v>292</v>
      </c>
      <c r="F31" s="204"/>
      <c r="G31" s="319" t="s">
        <v>294</v>
      </c>
      <c r="H31" s="319"/>
      <c r="I31" s="319"/>
      <c r="J31" s="319"/>
      <c r="K31" s="319"/>
    </row>
  </sheetData>
  <mergeCells count="2">
    <mergeCell ref="G30:K30"/>
    <mergeCell ref="G31:K3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S29"/>
  <sheetViews>
    <sheetView view="pageBreakPreview" topLeftCell="A7" zoomScaleNormal="75" zoomScaleSheetLayoutView="100" workbookViewId="0">
      <selection activeCell="F22" sqref="F22"/>
    </sheetView>
  </sheetViews>
  <sheetFormatPr defaultRowHeight="12.75"/>
  <cols>
    <col min="1" max="1" width="3.42578125" style="6" customWidth="1"/>
    <col min="2" max="2" width="3" style="6" customWidth="1"/>
    <col min="3" max="4" width="7.5703125" style="6" customWidth="1"/>
    <col min="5" max="5" width="22.42578125" style="8" customWidth="1"/>
    <col min="6" max="6" width="38.42578125" style="6" customWidth="1"/>
    <col min="7" max="8" width="16.42578125" style="8" customWidth="1"/>
    <col min="9" max="9" width="11.28515625" style="7" customWidth="1"/>
    <col min="10" max="10" width="12.5703125" style="7" customWidth="1"/>
    <col min="11" max="12" width="9.7109375" style="7" customWidth="1"/>
    <col min="13" max="13" width="3.85546875" style="7" customWidth="1"/>
    <col min="14" max="14" width="22.28515625" style="8" customWidth="1"/>
    <col min="15" max="16" width="9.7109375" style="7" customWidth="1"/>
    <col min="17" max="17" width="2.140625" style="6" customWidth="1"/>
    <col min="18" max="18" width="3.7109375" style="6" customWidth="1"/>
    <col min="19" max="16384" width="9.140625" style="6"/>
  </cols>
  <sheetData>
    <row r="1" spans="1:19" ht="13.5" thickBot="1"/>
    <row r="2" spans="1:19" ht="15">
      <c r="B2" s="9"/>
      <c r="C2" s="10"/>
      <c r="D2" s="10"/>
      <c r="E2" s="11"/>
      <c r="F2" s="10"/>
      <c r="G2" s="11"/>
      <c r="H2" s="11"/>
      <c r="I2" s="2"/>
      <c r="J2" s="2"/>
      <c r="K2" s="2"/>
      <c r="L2" s="2"/>
      <c r="M2" s="2"/>
      <c r="N2" s="11"/>
      <c r="O2" s="2"/>
      <c r="P2" s="2"/>
      <c r="Q2" s="12"/>
    </row>
    <row r="3" spans="1:19" ht="20.25">
      <c r="B3" s="13"/>
      <c r="C3" s="4"/>
      <c r="D3" s="4"/>
      <c r="E3" s="3"/>
      <c r="F3" s="25" t="str">
        <f>Revs!E3</f>
        <v>&lt;&lt; SITE NAME &gt;&gt;</v>
      </c>
      <c r="G3" s="14"/>
      <c r="H3" s="14"/>
      <c r="I3" s="1"/>
      <c r="J3" s="1"/>
      <c r="K3" s="1"/>
      <c r="L3" s="1"/>
      <c r="M3" s="1"/>
      <c r="N3" s="59"/>
      <c r="O3" s="1"/>
      <c r="P3" s="1"/>
      <c r="Q3" s="15"/>
    </row>
    <row r="4" spans="1:19" ht="20.25">
      <c r="B4" s="13"/>
      <c r="C4" s="4"/>
      <c r="D4" s="4"/>
      <c r="E4" s="5"/>
      <c r="F4" s="35" t="s">
        <v>56</v>
      </c>
      <c r="G4" s="25" t="s">
        <v>81</v>
      </c>
      <c r="H4" s="14"/>
      <c r="I4" s="1"/>
      <c r="J4" s="1"/>
      <c r="K4" s="1"/>
      <c r="L4" s="1"/>
      <c r="M4" s="1"/>
      <c r="N4" s="59"/>
      <c r="O4" s="1"/>
      <c r="P4" s="1"/>
      <c r="Q4" s="15"/>
    </row>
    <row r="5" spans="1:19" ht="17.25" customHeight="1" thickBot="1">
      <c r="B5" s="13"/>
      <c r="C5" s="4"/>
      <c r="D5" s="4"/>
      <c r="E5" s="5"/>
      <c r="F5" s="4"/>
      <c r="G5" s="14"/>
      <c r="H5" s="14"/>
      <c r="I5" s="1"/>
      <c r="J5" s="1"/>
      <c r="K5" s="1"/>
      <c r="L5" s="1"/>
      <c r="M5" s="1"/>
      <c r="N5" s="59"/>
      <c r="O5" s="1"/>
      <c r="P5" s="1"/>
      <c r="Q5" s="15"/>
    </row>
    <row r="6" spans="1:19" ht="16.5" thickBot="1">
      <c r="B6" s="13"/>
      <c r="C6" s="102" t="s">
        <v>0</v>
      </c>
      <c r="D6" s="103" t="s">
        <v>26</v>
      </c>
      <c r="E6" s="104" t="s">
        <v>60</v>
      </c>
      <c r="F6" s="104" t="s">
        <v>2</v>
      </c>
      <c r="G6" s="105" t="s">
        <v>7</v>
      </c>
      <c r="H6" s="105" t="s">
        <v>8</v>
      </c>
      <c r="I6" s="104" t="s">
        <v>1</v>
      </c>
      <c r="J6" s="104" t="s">
        <v>5</v>
      </c>
      <c r="K6" s="104" t="s">
        <v>25</v>
      </c>
      <c r="L6" s="104" t="s">
        <v>26</v>
      </c>
      <c r="M6" s="106" t="s">
        <v>23</v>
      </c>
      <c r="N6" s="106" t="s">
        <v>6</v>
      </c>
      <c r="O6" s="107" t="s">
        <v>50</v>
      </c>
      <c r="P6" s="108" t="s">
        <v>52</v>
      </c>
      <c r="Q6" s="15"/>
    </row>
    <row r="7" spans="1:19" ht="13.5">
      <c r="A7" s="6">
        <f t="shared" ref="A7:A11" si="0">LEN(E7)</f>
        <v>16</v>
      </c>
      <c r="B7" s="13"/>
      <c r="C7" s="264" t="s">
        <v>28</v>
      </c>
      <c r="D7" s="241" t="s">
        <v>134</v>
      </c>
      <c r="E7" s="311" t="s">
        <v>283</v>
      </c>
      <c r="F7" s="219" t="str">
        <f xml:space="preserve"> IF(VLOOKUP("U",Revs!$D$27:$F$56,2,FALSE) = "Y", "Station Emergency Stop Healthy",  "Station Contol Stop Inactive")</f>
        <v>Station Emergency Stop Healthy</v>
      </c>
      <c r="G7" s="219" t="str">
        <f xml:space="preserve"> IF(VLOOKUP("U",Revs!$D$27:$F$56,2,FALSE) = "Y", "Fault",  "Stop")</f>
        <v>Fault</v>
      </c>
      <c r="H7" s="219" t="str">
        <f xml:space="preserve"> IF(VLOOKUP("U",Revs!$D$27:$F$56,2,FALSE) = "Y", "Healthy",  "Inactive")</f>
        <v>Healthy</v>
      </c>
      <c r="I7" s="231"/>
      <c r="J7" s="231"/>
      <c r="K7" s="232"/>
      <c r="L7" s="232"/>
      <c r="M7" s="220" t="s">
        <v>24</v>
      </c>
      <c r="N7" s="171"/>
      <c r="O7" s="172" t="s">
        <v>51</v>
      </c>
      <c r="P7" s="224"/>
      <c r="Q7" s="15"/>
      <c r="S7" s="166" t="str">
        <f>VLOOKUP(M7,Revs!$D$27:$F$56,2,FALSE)</f>
        <v>Y</v>
      </c>
    </row>
    <row r="8" spans="1:19" ht="13.5">
      <c r="A8" s="6">
        <f t="shared" si="0"/>
        <v>14</v>
      </c>
      <c r="B8" s="13"/>
      <c r="C8" s="265" t="s">
        <v>29</v>
      </c>
      <c r="D8" s="242" t="s">
        <v>135</v>
      </c>
      <c r="E8" s="217" t="s">
        <v>212</v>
      </c>
      <c r="F8" s="209" t="s">
        <v>222</v>
      </c>
      <c r="G8" s="209" t="s">
        <v>9</v>
      </c>
      <c r="H8" s="209" t="s">
        <v>10</v>
      </c>
      <c r="I8" s="233"/>
      <c r="J8" s="234"/>
      <c r="K8" s="234"/>
      <c r="L8" s="234"/>
      <c r="M8" s="173" t="s">
        <v>24</v>
      </c>
      <c r="N8" s="174"/>
      <c r="O8" s="175" t="s">
        <v>51</v>
      </c>
      <c r="P8" s="225"/>
      <c r="Q8" s="15"/>
      <c r="S8" s="166" t="str">
        <f>VLOOKUP(M8,Revs!$D$27:$F$56,2,FALSE)</f>
        <v>Y</v>
      </c>
    </row>
    <row r="9" spans="1:19" ht="13.5">
      <c r="A9" s="6">
        <f t="shared" si="0"/>
        <v>14</v>
      </c>
      <c r="B9" s="13"/>
      <c r="C9" s="265" t="s">
        <v>30</v>
      </c>
      <c r="D9" s="242" t="s">
        <v>136</v>
      </c>
      <c r="E9" s="217" t="s">
        <v>15</v>
      </c>
      <c r="F9" s="209" t="s">
        <v>223</v>
      </c>
      <c r="G9" s="209" t="s">
        <v>9</v>
      </c>
      <c r="H9" s="209" t="s">
        <v>10</v>
      </c>
      <c r="I9" s="233"/>
      <c r="J9" s="234"/>
      <c r="K9" s="234"/>
      <c r="L9" s="234"/>
      <c r="M9" s="173" t="s">
        <v>24</v>
      </c>
      <c r="N9" s="174"/>
      <c r="O9" s="175" t="s">
        <v>51</v>
      </c>
      <c r="P9" s="225"/>
      <c r="Q9" s="15"/>
      <c r="S9" s="166" t="str">
        <f>VLOOKUP(M9,Revs!$D$27:$F$56,2,FALSE)</f>
        <v>Y</v>
      </c>
    </row>
    <row r="10" spans="1:19" ht="13.5">
      <c r="A10" s="6">
        <f t="shared" si="0"/>
        <v>14</v>
      </c>
      <c r="B10" s="13"/>
      <c r="C10" s="266" t="s">
        <v>31</v>
      </c>
      <c r="D10" s="243" t="s">
        <v>137</v>
      </c>
      <c r="E10" s="215" t="s">
        <v>20</v>
      </c>
      <c r="F10" s="211" t="s">
        <v>87</v>
      </c>
      <c r="G10" s="211" t="s">
        <v>13</v>
      </c>
      <c r="H10" s="211" t="s">
        <v>11</v>
      </c>
      <c r="I10" s="235"/>
      <c r="J10" s="236"/>
      <c r="K10" s="236"/>
      <c r="L10" s="236"/>
      <c r="M10" s="176" t="s">
        <v>24</v>
      </c>
      <c r="N10" s="312"/>
      <c r="O10" s="177" t="s">
        <v>51</v>
      </c>
      <c r="P10" s="226"/>
      <c r="Q10" s="15"/>
      <c r="S10" s="166" t="str">
        <f>VLOOKUP(M10,Revs!$D$27:$F$56,2,FALSE)</f>
        <v>Y</v>
      </c>
    </row>
    <row r="11" spans="1:19" ht="13.5">
      <c r="A11" s="6">
        <f t="shared" si="0"/>
        <v>13</v>
      </c>
      <c r="B11" s="13"/>
      <c r="C11" s="267" t="s">
        <v>32</v>
      </c>
      <c r="D11" s="244" t="s">
        <v>138</v>
      </c>
      <c r="E11" s="212" t="s">
        <v>269</v>
      </c>
      <c r="F11" s="216" t="s">
        <v>267</v>
      </c>
      <c r="G11" s="216" t="s">
        <v>13</v>
      </c>
      <c r="H11" s="216" t="s">
        <v>11</v>
      </c>
      <c r="I11" s="237"/>
      <c r="J11" s="238"/>
      <c r="K11" s="238"/>
      <c r="L11" s="238"/>
      <c r="M11" s="221" t="s">
        <v>24</v>
      </c>
      <c r="N11" s="250"/>
      <c r="O11" s="227" t="s">
        <v>51</v>
      </c>
      <c r="P11" s="228"/>
      <c r="Q11" s="15"/>
      <c r="S11" s="166" t="str">
        <f>VLOOKUP(M11,Revs!$D$27:$F$56,2,FALSE)</f>
        <v>Y</v>
      </c>
    </row>
    <row r="12" spans="1:19" ht="13.5">
      <c r="A12" s="6">
        <f>LEN(E13)</f>
        <v>14</v>
      </c>
      <c r="B12" s="13"/>
      <c r="C12" s="268" t="s">
        <v>33</v>
      </c>
      <c r="D12" s="245" t="s">
        <v>139</v>
      </c>
      <c r="E12" s="217" t="s">
        <v>270</v>
      </c>
      <c r="F12" s="209" t="s">
        <v>268</v>
      </c>
      <c r="G12" s="209" t="s">
        <v>13</v>
      </c>
      <c r="H12" s="209" t="s">
        <v>11</v>
      </c>
      <c r="I12" s="233"/>
      <c r="J12" s="234"/>
      <c r="K12" s="234"/>
      <c r="L12" s="234"/>
      <c r="M12" s="173" t="s">
        <v>24</v>
      </c>
      <c r="N12" s="251"/>
      <c r="O12" s="175" t="s">
        <v>51</v>
      </c>
      <c r="P12" s="225"/>
      <c r="Q12" s="15"/>
      <c r="S12" s="166" t="str">
        <f>VLOOKUP(M13,Revs!$D$27:$F$56,2,FALSE)</f>
        <v>Y</v>
      </c>
    </row>
    <row r="13" spans="1:19" ht="13.5">
      <c r="A13" s="6">
        <f>LEN(E12)</f>
        <v>11</v>
      </c>
      <c r="B13" s="13"/>
      <c r="C13" s="268" t="s">
        <v>34</v>
      </c>
      <c r="D13" s="245" t="s">
        <v>140</v>
      </c>
      <c r="E13" s="217" t="s">
        <v>271</v>
      </c>
      <c r="F13" s="209" t="s">
        <v>235</v>
      </c>
      <c r="G13" s="209" t="s">
        <v>88</v>
      </c>
      <c r="H13" s="209" t="s">
        <v>11</v>
      </c>
      <c r="I13" s="233"/>
      <c r="J13" s="234"/>
      <c r="K13" s="234"/>
      <c r="L13" s="234"/>
      <c r="M13" s="173" t="s">
        <v>24</v>
      </c>
      <c r="N13" s="251"/>
      <c r="O13" s="175" t="s">
        <v>51</v>
      </c>
      <c r="P13" s="225" t="s">
        <v>51</v>
      </c>
      <c r="Q13" s="15"/>
      <c r="S13" s="166" t="str">
        <f>VLOOKUP(M12,Revs!$D$27:$F$56,2,FALSE)</f>
        <v>Y</v>
      </c>
    </row>
    <row r="14" spans="1:19" ht="13.5">
      <c r="A14" s="6">
        <f t="shared" ref="A14:A22" si="1">LEN(E14)</f>
        <v>14</v>
      </c>
      <c r="B14" s="13"/>
      <c r="C14" s="266" t="s">
        <v>35</v>
      </c>
      <c r="D14" s="243" t="s">
        <v>141</v>
      </c>
      <c r="E14" s="215" t="s">
        <v>265</v>
      </c>
      <c r="F14" s="211" t="s">
        <v>236</v>
      </c>
      <c r="G14" s="211" t="s">
        <v>57</v>
      </c>
      <c r="H14" s="211" t="s">
        <v>58</v>
      </c>
      <c r="I14" s="235"/>
      <c r="J14" s="236"/>
      <c r="K14" s="236"/>
      <c r="L14" s="236"/>
      <c r="M14" s="262" t="s">
        <v>24</v>
      </c>
      <c r="N14" s="312"/>
      <c r="O14" s="177" t="s">
        <v>51</v>
      </c>
      <c r="P14" s="226"/>
      <c r="Q14" s="15"/>
      <c r="S14" s="166" t="str">
        <f>VLOOKUP(M14,Revs!$D$27:$F$56,2,FALSE)</f>
        <v>Y</v>
      </c>
    </row>
    <row r="15" spans="1:19" ht="13.5">
      <c r="A15" s="6">
        <f t="shared" si="1"/>
        <v>9</v>
      </c>
      <c r="B15" s="13"/>
      <c r="C15" s="267" t="s">
        <v>36</v>
      </c>
      <c r="D15" s="244" t="s">
        <v>142</v>
      </c>
      <c r="E15" s="212" t="s">
        <v>89</v>
      </c>
      <c r="F15" s="216" t="s">
        <v>90</v>
      </c>
      <c r="G15" s="216" t="s">
        <v>13</v>
      </c>
      <c r="H15" s="216" t="s">
        <v>11</v>
      </c>
      <c r="I15" s="260"/>
      <c r="J15" s="261"/>
      <c r="K15" s="261"/>
      <c r="L15" s="261"/>
      <c r="M15" s="260" t="s">
        <v>24</v>
      </c>
      <c r="N15" s="250"/>
      <c r="O15" s="227" t="s">
        <v>51</v>
      </c>
      <c r="P15" s="228"/>
      <c r="Q15" s="15"/>
      <c r="S15" s="166" t="str">
        <f>VLOOKUP(M15,Revs!$D$27:$F$56,2,FALSE)</f>
        <v>Y</v>
      </c>
    </row>
    <row r="16" spans="1:19" ht="13.5">
      <c r="A16" s="6">
        <f t="shared" si="1"/>
        <v>14</v>
      </c>
      <c r="B16" s="13"/>
      <c r="C16" s="268" t="s">
        <v>37</v>
      </c>
      <c r="D16" s="245" t="s">
        <v>143</v>
      </c>
      <c r="E16" s="212" t="s">
        <v>91</v>
      </c>
      <c r="F16" s="216" t="s">
        <v>310</v>
      </c>
      <c r="G16" s="216" t="s">
        <v>13</v>
      </c>
      <c r="H16" s="216" t="s">
        <v>11</v>
      </c>
      <c r="I16" s="233"/>
      <c r="J16" s="234"/>
      <c r="K16" s="234"/>
      <c r="L16" s="234"/>
      <c r="M16" s="320" t="s">
        <v>24</v>
      </c>
      <c r="N16" s="174"/>
      <c r="O16" s="175" t="s">
        <v>51</v>
      </c>
      <c r="P16" s="225" t="s">
        <v>51</v>
      </c>
      <c r="Q16" s="15"/>
      <c r="S16" s="166" t="str">
        <f>VLOOKUP(M16,Revs!$D$27:$F$56,2,FALSE)</f>
        <v>Y</v>
      </c>
    </row>
    <row r="17" spans="1:19" ht="13.5">
      <c r="A17" s="6">
        <f t="shared" si="1"/>
        <v>14</v>
      </c>
      <c r="B17" s="13"/>
      <c r="C17" s="268" t="s">
        <v>38</v>
      </c>
      <c r="D17" s="245" t="s">
        <v>144</v>
      </c>
      <c r="E17" s="217" t="s">
        <v>92</v>
      </c>
      <c r="F17" s="209" t="s">
        <v>311</v>
      </c>
      <c r="G17" s="209" t="s">
        <v>13</v>
      </c>
      <c r="H17" s="209" t="s">
        <v>11</v>
      </c>
      <c r="I17" s="233"/>
      <c r="J17" s="234"/>
      <c r="K17" s="234"/>
      <c r="L17" s="234"/>
      <c r="M17" s="321" t="s">
        <v>24</v>
      </c>
      <c r="N17" s="174"/>
      <c r="O17" s="175" t="s">
        <v>51</v>
      </c>
      <c r="P17" s="225" t="s">
        <v>51</v>
      </c>
      <c r="Q17" s="15"/>
      <c r="S17" s="166" t="str">
        <f>VLOOKUP(M17,Revs!$D$27:$F$56,2,FALSE)</f>
        <v>Y</v>
      </c>
    </row>
    <row r="18" spans="1:19" ht="13.5">
      <c r="A18" s="6">
        <f t="shared" si="1"/>
        <v>14</v>
      </c>
      <c r="B18" s="13"/>
      <c r="C18" s="266" t="s">
        <v>39</v>
      </c>
      <c r="D18" s="243" t="s">
        <v>145</v>
      </c>
      <c r="E18" s="215" t="s">
        <v>93</v>
      </c>
      <c r="F18" s="211" t="s">
        <v>312</v>
      </c>
      <c r="G18" s="211" t="s">
        <v>13</v>
      </c>
      <c r="H18" s="211" t="s">
        <v>11</v>
      </c>
      <c r="I18" s="235"/>
      <c r="J18" s="236"/>
      <c r="K18" s="236"/>
      <c r="L18" s="236"/>
      <c r="M18" s="176" t="s">
        <v>272</v>
      </c>
      <c r="N18" s="312"/>
      <c r="O18" s="177" t="s">
        <v>51</v>
      </c>
      <c r="P18" s="226" t="s">
        <v>51</v>
      </c>
      <c r="Q18" s="15"/>
      <c r="S18" s="166" t="str">
        <f>VLOOKUP(M18,Revs!$D$27:$F$56,2,FALSE)</f>
        <v>Y</v>
      </c>
    </row>
    <row r="19" spans="1:19" ht="13.5">
      <c r="A19" s="6">
        <f t="shared" si="1"/>
        <v>14</v>
      </c>
      <c r="B19" s="13"/>
      <c r="C19" s="267" t="s">
        <v>40</v>
      </c>
      <c r="D19" s="244" t="s">
        <v>146</v>
      </c>
      <c r="E19" s="212" t="s">
        <v>116</v>
      </c>
      <c r="F19" s="216" t="s">
        <v>313</v>
      </c>
      <c r="G19" s="216" t="s">
        <v>13</v>
      </c>
      <c r="H19" s="216" t="s">
        <v>11</v>
      </c>
      <c r="I19" s="237"/>
      <c r="J19" s="238"/>
      <c r="K19" s="238"/>
      <c r="L19" s="238"/>
      <c r="M19" s="221" t="s">
        <v>273</v>
      </c>
      <c r="N19" s="250"/>
      <c r="O19" s="227" t="s">
        <v>51</v>
      </c>
      <c r="P19" s="228" t="s">
        <v>51</v>
      </c>
      <c r="Q19" s="15"/>
      <c r="S19" s="166" t="str">
        <f>VLOOKUP(M19,Revs!$D$27:$F$56,2,FALSE)</f>
        <v>Y</v>
      </c>
    </row>
    <row r="20" spans="1:19" ht="13.5">
      <c r="A20" s="6">
        <f t="shared" si="1"/>
        <v>14</v>
      </c>
      <c r="B20" s="13"/>
      <c r="C20" s="268" t="s">
        <v>41</v>
      </c>
      <c r="D20" s="245" t="s">
        <v>147</v>
      </c>
      <c r="E20" s="217" t="s">
        <v>117</v>
      </c>
      <c r="F20" s="209" t="s">
        <v>314</v>
      </c>
      <c r="G20" s="209" t="s">
        <v>13</v>
      </c>
      <c r="H20" s="209" t="s">
        <v>11</v>
      </c>
      <c r="I20" s="233"/>
      <c r="J20" s="234"/>
      <c r="K20" s="234"/>
      <c r="L20" s="234"/>
      <c r="M20" s="173" t="s">
        <v>217</v>
      </c>
      <c r="N20" s="313"/>
      <c r="O20" s="175" t="s">
        <v>51</v>
      </c>
      <c r="P20" s="225" t="s">
        <v>51</v>
      </c>
      <c r="Q20" s="15"/>
      <c r="S20" s="166" t="str">
        <f>VLOOKUP(M20,Revs!$D$27:$F$56,2,FALSE)</f>
        <v>Y</v>
      </c>
    </row>
    <row r="21" spans="1:19" ht="13.5">
      <c r="A21" s="6">
        <f t="shared" si="1"/>
        <v>12</v>
      </c>
      <c r="B21" s="13"/>
      <c r="C21" s="268" t="s">
        <v>42</v>
      </c>
      <c r="D21" s="245" t="s">
        <v>148</v>
      </c>
      <c r="E21" s="217" t="s">
        <v>68</v>
      </c>
      <c r="F21" s="209" t="s">
        <v>224</v>
      </c>
      <c r="G21" s="209" t="s">
        <v>9</v>
      </c>
      <c r="H21" s="209" t="s">
        <v>118</v>
      </c>
      <c r="I21" s="233"/>
      <c r="J21" s="234"/>
      <c r="K21" s="234"/>
      <c r="L21" s="234"/>
      <c r="M21" s="173" t="s">
        <v>169</v>
      </c>
      <c r="N21" s="314"/>
      <c r="O21" s="175" t="s">
        <v>51</v>
      </c>
      <c r="P21" s="225"/>
      <c r="Q21" s="15"/>
      <c r="S21" s="166" t="str">
        <f>VLOOKUP(M21,Revs!$D$27:$F$56,2,FALSE)</f>
        <v>Y</v>
      </c>
    </row>
    <row r="22" spans="1:19" ht="14.25" thickBot="1">
      <c r="A22" s="6">
        <f t="shared" si="1"/>
        <v>14</v>
      </c>
      <c r="B22" s="13"/>
      <c r="C22" s="269" t="s">
        <v>186</v>
      </c>
      <c r="D22" s="246" t="s">
        <v>149</v>
      </c>
      <c r="E22" s="218" t="s">
        <v>308</v>
      </c>
      <c r="F22" s="210" t="s">
        <v>309</v>
      </c>
      <c r="G22" s="210" t="s">
        <v>13</v>
      </c>
      <c r="H22" s="210" t="s">
        <v>11</v>
      </c>
      <c r="I22" s="239"/>
      <c r="J22" s="240"/>
      <c r="K22" s="240"/>
      <c r="L22" s="240"/>
      <c r="M22" s="223" t="s">
        <v>297</v>
      </c>
      <c r="N22" s="315"/>
      <c r="O22" s="229" t="s">
        <v>51</v>
      </c>
      <c r="P22" s="230" t="s">
        <v>51</v>
      </c>
      <c r="Q22" s="15"/>
      <c r="S22" s="166" t="str">
        <f>VLOOKUP(M22,Revs!$D$27:$F$56,2,FALSE)</f>
        <v>Y</v>
      </c>
    </row>
    <row r="23" spans="1:19" ht="13.5">
      <c r="B23" s="13"/>
      <c r="C23" s="49"/>
      <c r="D23" s="49"/>
      <c r="E23" s="50"/>
      <c r="F23" s="51"/>
      <c r="G23" s="51"/>
      <c r="H23" s="51"/>
      <c r="I23" s="43"/>
      <c r="J23" s="52"/>
      <c r="K23" s="52"/>
      <c r="L23" s="52"/>
      <c r="M23" s="43"/>
      <c r="N23" s="51"/>
      <c r="O23" s="53"/>
      <c r="P23" s="53"/>
      <c r="Q23" s="15"/>
    </row>
    <row r="24" spans="1:19" ht="13.5">
      <c r="B24" s="13"/>
      <c r="C24" s="49"/>
      <c r="D24" s="49"/>
      <c r="E24" s="50"/>
      <c r="F24" s="51"/>
      <c r="G24" s="51"/>
      <c r="H24" s="51"/>
      <c r="I24" s="43"/>
      <c r="J24" s="52"/>
      <c r="K24" s="52"/>
      <c r="L24" s="52"/>
      <c r="M24" s="43"/>
      <c r="N24" s="51"/>
      <c r="O24" s="53"/>
      <c r="P24" s="53"/>
      <c r="Q24" s="15"/>
    </row>
    <row r="25" spans="1:19" ht="13.5">
      <c r="B25" s="13"/>
      <c r="C25" s="49"/>
      <c r="D25" s="49"/>
      <c r="E25" s="57"/>
      <c r="F25" s="56" t="s">
        <v>53</v>
      </c>
      <c r="G25" s="54"/>
      <c r="H25" s="55" t="s">
        <v>18</v>
      </c>
      <c r="I25" s="55" t="s">
        <v>55</v>
      </c>
      <c r="J25" s="52"/>
      <c r="K25" s="52"/>
      <c r="L25" s="52"/>
      <c r="M25" s="43"/>
      <c r="N25" s="51"/>
      <c r="O25" s="53"/>
      <c r="P25" s="53"/>
      <c r="Q25" s="15"/>
    </row>
    <row r="26" spans="1:19" ht="13.5">
      <c r="B26" s="13"/>
      <c r="C26" s="49"/>
      <c r="D26" s="49"/>
      <c r="E26" s="57"/>
      <c r="F26" s="57"/>
      <c r="G26" s="51"/>
      <c r="H26" s="51"/>
      <c r="I26" s="43"/>
      <c r="J26" s="52"/>
      <c r="K26" s="52"/>
      <c r="L26" s="52"/>
      <c r="M26" s="43"/>
      <c r="N26" s="51"/>
      <c r="O26" s="53"/>
      <c r="P26" s="53"/>
      <c r="Q26" s="15"/>
    </row>
    <row r="27" spans="1:19" ht="13.5">
      <c r="B27" s="13"/>
      <c r="C27" s="49"/>
      <c r="D27" s="49"/>
      <c r="E27" s="57"/>
      <c r="F27" s="57"/>
      <c r="G27" s="51"/>
      <c r="H27" s="51"/>
      <c r="I27" s="43"/>
      <c r="J27" s="52"/>
      <c r="K27" s="52"/>
      <c r="L27" s="52"/>
      <c r="M27" s="43"/>
      <c r="N27" s="51"/>
      <c r="O27" s="53"/>
      <c r="P27" s="53"/>
      <c r="Q27" s="15"/>
    </row>
    <row r="28" spans="1:19" ht="13.5">
      <c r="B28" s="13"/>
      <c r="C28" s="49"/>
      <c r="D28" s="49"/>
      <c r="E28" s="57"/>
      <c r="F28" s="56" t="s">
        <v>54</v>
      </c>
      <c r="G28" s="54"/>
      <c r="H28" s="55" t="s">
        <v>18</v>
      </c>
      <c r="I28" s="55" t="s">
        <v>55</v>
      </c>
      <c r="J28" s="52"/>
      <c r="K28" s="52"/>
      <c r="L28" s="52"/>
      <c r="M28" s="43"/>
      <c r="N28" s="51"/>
      <c r="O28" s="53"/>
      <c r="P28" s="53"/>
      <c r="Q28" s="15"/>
    </row>
    <row r="29" spans="1:19" ht="14.25" thickBot="1">
      <c r="B29" s="18"/>
      <c r="C29" s="63"/>
      <c r="D29" s="63"/>
      <c r="E29" s="64"/>
      <c r="F29" s="64"/>
      <c r="G29" s="17"/>
      <c r="H29" s="17"/>
      <c r="I29" s="16"/>
      <c r="J29" s="65"/>
      <c r="K29" s="65"/>
      <c r="L29" s="65"/>
      <c r="M29" s="16"/>
      <c r="N29" s="17"/>
      <c r="O29" s="66"/>
      <c r="P29" s="66"/>
      <c r="Q29" s="19"/>
    </row>
  </sheetData>
  <phoneticPr fontId="0" type="noConversion"/>
  <conditionalFormatting sqref="E7:L22 N7:N22 P7:P22 S7:S22">
    <cfRule type="expression" dxfId="0" priority="1">
      <formula>($S7="-")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S27"/>
  <sheetViews>
    <sheetView view="pageBreakPreview" zoomScaleNormal="75" zoomScaleSheetLayoutView="100" workbookViewId="0">
      <selection activeCell="M8" sqref="M8"/>
    </sheetView>
  </sheetViews>
  <sheetFormatPr defaultRowHeight="12.75"/>
  <cols>
    <col min="1" max="1" width="3.42578125" style="6" customWidth="1"/>
    <col min="2" max="2" width="3" style="6" customWidth="1"/>
    <col min="3" max="4" width="7.5703125" style="6" customWidth="1"/>
    <col min="5" max="5" width="22.42578125" style="8" customWidth="1"/>
    <col min="6" max="6" width="38.42578125" style="6" customWidth="1"/>
    <col min="7" max="8" width="16.42578125" style="8" customWidth="1"/>
    <col min="9" max="9" width="11.28515625" style="7" customWidth="1"/>
    <col min="10" max="10" width="12.5703125" style="7" customWidth="1"/>
    <col min="11" max="12" width="9.7109375" style="7" customWidth="1"/>
    <col min="13" max="13" width="3.85546875" style="7" customWidth="1"/>
    <col min="14" max="14" width="22.28515625" style="8" customWidth="1"/>
    <col min="15" max="16" width="9.7109375" style="7" customWidth="1"/>
    <col min="17" max="17" width="2.140625" style="6" customWidth="1"/>
    <col min="18" max="18" width="3.7109375" style="6" customWidth="1"/>
    <col min="19" max="16384" width="9.140625" style="6"/>
  </cols>
  <sheetData>
    <row r="1" spans="1:19" ht="13.5" thickBot="1"/>
    <row r="2" spans="1:19" ht="15">
      <c r="B2" s="9"/>
      <c r="C2" s="10"/>
      <c r="D2" s="10"/>
      <c r="E2" s="11"/>
      <c r="F2" s="10"/>
      <c r="G2" s="11"/>
      <c r="H2" s="11"/>
      <c r="I2" s="2"/>
      <c r="J2" s="2"/>
      <c r="K2" s="2"/>
      <c r="L2" s="2"/>
      <c r="M2" s="2"/>
      <c r="N2" s="11"/>
      <c r="O2" s="2"/>
      <c r="P2" s="2"/>
      <c r="Q2" s="12"/>
    </row>
    <row r="3" spans="1:19" ht="20.25">
      <c r="B3" s="13"/>
      <c r="C3" s="4"/>
      <c r="D3" s="4"/>
      <c r="E3" s="3"/>
      <c r="F3" s="25" t="str">
        <f>Revs!E3</f>
        <v>&lt;&lt; SITE NAME &gt;&gt;</v>
      </c>
      <c r="G3" s="14"/>
      <c r="H3" s="14"/>
      <c r="I3" s="1"/>
      <c r="J3" s="1"/>
      <c r="K3" s="1"/>
      <c r="L3" s="1"/>
      <c r="M3" s="1"/>
      <c r="N3" s="59"/>
      <c r="O3" s="1"/>
      <c r="P3" s="1"/>
      <c r="Q3" s="15"/>
    </row>
    <row r="4" spans="1:19" ht="20.25">
      <c r="B4" s="13"/>
      <c r="C4" s="4"/>
      <c r="D4" s="4"/>
      <c r="E4" s="5"/>
      <c r="F4" s="35" t="s">
        <v>56</v>
      </c>
      <c r="G4" s="25" t="s">
        <v>83</v>
      </c>
      <c r="H4" s="14"/>
      <c r="I4" s="1"/>
      <c r="J4" s="1"/>
      <c r="K4" s="1"/>
      <c r="L4" s="1"/>
      <c r="M4" s="1"/>
      <c r="N4" s="59"/>
      <c r="O4" s="1"/>
      <c r="P4" s="1"/>
      <c r="Q4" s="15"/>
    </row>
    <row r="5" spans="1:19" ht="16.5" thickBot="1">
      <c r="B5" s="13"/>
      <c r="C5" s="4"/>
      <c r="D5" s="4"/>
      <c r="E5" s="5"/>
      <c r="F5" s="4"/>
      <c r="G5" s="14"/>
      <c r="H5" s="14"/>
      <c r="I5" s="1"/>
      <c r="J5" s="1"/>
      <c r="K5" s="1"/>
      <c r="L5" s="1"/>
      <c r="M5" s="1"/>
      <c r="N5" s="59"/>
      <c r="O5" s="1"/>
      <c r="P5" s="1"/>
      <c r="Q5" s="15"/>
    </row>
    <row r="6" spans="1:19" ht="16.5" thickBot="1">
      <c r="B6" s="13"/>
      <c r="C6" s="109" t="s">
        <v>0</v>
      </c>
      <c r="D6" s="110" t="s">
        <v>26</v>
      </c>
      <c r="E6" s="111" t="s">
        <v>60</v>
      </c>
      <c r="F6" s="111" t="s">
        <v>2</v>
      </c>
      <c r="G6" s="112" t="s">
        <v>7</v>
      </c>
      <c r="H6" s="112" t="s">
        <v>8</v>
      </c>
      <c r="I6" s="111" t="s">
        <v>1</v>
      </c>
      <c r="J6" s="111" t="s">
        <v>5</v>
      </c>
      <c r="K6" s="111" t="s">
        <v>25</v>
      </c>
      <c r="L6" s="111" t="s">
        <v>26</v>
      </c>
      <c r="M6" s="111" t="s">
        <v>23</v>
      </c>
      <c r="N6" s="111" t="s">
        <v>6</v>
      </c>
      <c r="O6" s="113" t="s">
        <v>50</v>
      </c>
      <c r="P6" s="114" t="s">
        <v>52</v>
      </c>
      <c r="Q6" s="15"/>
    </row>
    <row r="7" spans="1:19" ht="13.5">
      <c r="A7" s="6">
        <f t="shared" ref="A7:A14" si="0">LEN(E7)</f>
        <v>12</v>
      </c>
      <c r="B7" s="13"/>
      <c r="C7" s="270" t="s">
        <v>43</v>
      </c>
      <c r="D7" s="253" t="s">
        <v>151</v>
      </c>
      <c r="E7" s="217" t="s">
        <v>119</v>
      </c>
      <c r="F7" s="181" t="s">
        <v>237</v>
      </c>
      <c r="G7" s="209" t="s">
        <v>94</v>
      </c>
      <c r="H7" s="209" t="s">
        <v>95</v>
      </c>
      <c r="I7" s="233"/>
      <c r="J7" s="234"/>
      <c r="K7" s="234"/>
      <c r="L7" s="234"/>
      <c r="M7" s="173" t="s">
        <v>218</v>
      </c>
      <c r="N7" s="171"/>
      <c r="O7" s="172" t="s">
        <v>51</v>
      </c>
      <c r="P7" s="224"/>
      <c r="Q7" s="15"/>
      <c r="S7" s="166" t="str">
        <f>VLOOKUP(M7,Revs!$D$27:$F$56,2,FALSE)</f>
        <v>Y</v>
      </c>
    </row>
    <row r="8" spans="1:19" ht="13.5">
      <c r="A8" s="6">
        <f t="shared" si="0"/>
        <v>13</v>
      </c>
      <c r="B8" s="13"/>
      <c r="C8" s="268" t="s">
        <v>44</v>
      </c>
      <c r="D8" s="268" t="s">
        <v>152</v>
      </c>
      <c r="E8" s="217" t="s">
        <v>120</v>
      </c>
      <c r="F8" s="209" t="s">
        <v>234</v>
      </c>
      <c r="G8" s="209" t="s">
        <v>94</v>
      </c>
      <c r="H8" s="209" t="s">
        <v>95</v>
      </c>
      <c r="I8" s="233"/>
      <c r="J8" s="234"/>
      <c r="K8" s="234"/>
      <c r="L8" s="234"/>
      <c r="M8" s="173" t="s">
        <v>219</v>
      </c>
      <c r="N8" s="174"/>
      <c r="O8" s="175" t="s">
        <v>51</v>
      </c>
      <c r="P8" s="225" t="s">
        <v>51</v>
      </c>
      <c r="Q8" s="15"/>
      <c r="S8" s="166" t="str">
        <f>VLOOKUP(M8,Revs!$D$27:$F$56,2,FALSE)</f>
        <v>Y</v>
      </c>
    </row>
    <row r="9" spans="1:19" ht="13.5">
      <c r="A9" s="6">
        <f t="shared" si="0"/>
        <v>15</v>
      </c>
      <c r="B9" s="13"/>
      <c r="C9" s="268" t="s">
        <v>45</v>
      </c>
      <c r="D9" s="268" t="s">
        <v>153</v>
      </c>
      <c r="E9" s="217" t="s">
        <v>290</v>
      </c>
      <c r="F9" s="209" t="s">
        <v>282</v>
      </c>
      <c r="G9" s="209" t="s">
        <v>94</v>
      </c>
      <c r="H9" s="209" t="s">
        <v>95</v>
      </c>
      <c r="I9" s="233"/>
      <c r="J9" s="234"/>
      <c r="K9" s="234"/>
      <c r="L9" s="234"/>
      <c r="M9" s="173" t="s">
        <v>307</v>
      </c>
      <c r="N9" s="174"/>
      <c r="O9" s="302" t="s">
        <v>51</v>
      </c>
      <c r="P9" s="225" t="s">
        <v>51</v>
      </c>
      <c r="Q9" s="15"/>
      <c r="S9" s="166" t="str">
        <f>VLOOKUP(M9,Revs!$D$27:$F$56,2,FALSE)</f>
        <v>Y</v>
      </c>
    </row>
    <row r="10" spans="1:19" ht="13.5">
      <c r="A10" s="6">
        <f t="shared" si="0"/>
        <v>1</v>
      </c>
      <c r="B10" s="13"/>
      <c r="C10" s="271" t="s">
        <v>46</v>
      </c>
      <c r="D10" s="254" t="s">
        <v>154</v>
      </c>
      <c r="E10" s="215" t="s">
        <v>24</v>
      </c>
      <c r="F10" s="211" t="s">
        <v>14</v>
      </c>
      <c r="G10" s="211" t="s">
        <v>24</v>
      </c>
      <c r="H10" s="211" t="s">
        <v>24</v>
      </c>
      <c r="I10" s="235"/>
      <c r="J10" s="236"/>
      <c r="K10" s="236"/>
      <c r="L10" s="236"/>
      <c r="M10" s="247" t="s">
        <v>59</v>
      </c>
      <c r="N10" s="248"/>
      <c r="O10" s="177" t="s">
        <v>51</v>
      </c>
      <c r="P10" s="226"/>
      <c r="Q10" s="15"/>
      <c r="S10" s="166" t="str">
        <f>VLOOKUP(M10,Revs!$D$27:$F$56,2,FALSE)</f>
        <v>Y</v>
      </c>
    </row>
    <row r="11" spans="1:19" ht="13.5">
      <c r="A11" s="6">
        <f t="shared" si="0"/>
        <v>1</v>
      </c>
      <c r="B11" s="13"/>
      <c r="C11" s="267" t="s">
        <v>47</v>
      </c>
      <c r="D11" s="244" t="s">
        <v>155</v>
      </c>
      <c r="E11" s="212" t="s">
        <v>24</v>
      </c>
      <c r="F11" s="216" t="s">
        <v>14</v>
      </c>
      <c r="G11" s="216" t="s">
        <v>24</v>
      </c>
      <c r="H11" s="216" t="s">
        <v>24</v>
      </c>
      <c r="I11" s="237"/>
      <c r="J11" s="238"/>
      <c r="K11" s="238"/>
      <c r="L11" s="238"/>
      <c r="M11" s="249" t="s">
        <v>59</v>
      </c>
      <c r="N11" s="250"/>
      <c r="O11" s="227" t="s">
        <v>51</v>
      </c>
      <c r="P11" s="228"/>
      <c r="Q11" s="15"/>
      <c r="S11" s="166" t="str">
        <f>VLOOKUP(M11,Revs!$D$27:$F$56,2,FALSE)</f>
        <v>Y</v>
      </c>
    </row>
    <row r="12" spans="1:19" ht="13.5">
      <c r="A12" s="6">
        <f t="shared" si="0"/>
        <v>1</v>
      </c>
      <c r="B12" s="13"/>
      <c r="C12" s="268" t="s">
        <v>48</v>
      </c>
      <c r="D12" s="245" t="s">
        <v>156</v>
      </c>
      <c r="E12" s="217" t="s">
        <v>24</v>
      </c>
      <c r="F12" s="209" t="s">
        <v>14</v>
      </c>
      <c r="G12" s="209" t="s">
        <v>24</v>
      </c>
      <c r="H12" s="209" t="s">
        <v>24</v>
      </c>
      <c r="I12" s="233"/>
      <c r="J12" s="234"/>
      <c r="K12" s="234"/>
      <c r="L12" s="234"/>
      <c r="M12" s="222" t="s">
        <v>59</v>
      </c>
      <c r="N12" s="251"/>
      <c r="O12" s="175" t="s">
        <v>51</v>
      </c>
      <c r="P12" s="175"/>
      <c r="Q12" s="15"/>
      <c r="S12" s="166" t="str">
        <f>VLOOKUP(M12,Revs!$D$27:$F$56,2,FALSE)</f>
        <v>Y</v>
      </c>
    </row>
    <row r="13" spans="1:19" ht="13.5">
      <c r="A13" s="6">
        <f t="shared" si="0"/>
        <v>1</v>
      </c>
      <c r="B13" s="13"/>
      <c r="C13" s="268" t="s">
        <v>49</v>
      </c>
      <c r="D13" s="245" t="s">
        <v>157</v>
      </c>
      <c r="E13" s="212" t="s">
        <v>24</v>
      </c>
      <c r="F13" s="216" t="s">
        <v>14</v>
      </c>
      <c r="G13" s="216" t="s">
        <v>24</v>
      </c>
      <c r="H13" s="216" t="s">
        <v>24</v>
      </c>
      <c r="I13" s="233"/>
      <c r="J13" s="234"/>
      <c r="K13" s="234"/>
      <c r="L13" s="234"/>
      <c r="M13" s="222" t="s">
        <v>59</v>
      </c>
      <c r="N13" s="251"/>
      <c r="O13" s="175" t="s">
        <v>51</v>
      </c>
      <c r="P13" s="225"/>
      <c r="Q13" s="15"/>
      <c r="S13" s="166" t="str">
        <f>VLOOKUP(M13,Revs!$D$27:$F$56,2,FALSE)</f>
        <v>Y</v>
      </c>
    </row>
    <row r="14" spans="1:19" ht="14.25" thickBot="1">
      <c r="A14" s="6">
        <f t="shared" si="0"/>
        <v>1</v>
      </c>
      <c r="B14" s="13"/>
      <c r="C14" s="269" t="s">
        <v>190</v>
      </c>
      <c r="D14" s="246" t="s">
        <v>158</v>
      </c>
      <c r="E14" s="218" t="s">
        <v>24</v>
      </c>
      <c r="F14" s="210" t="s">
        <v>14</v>
      </c>
      <c r="G14" s="210" t="s">
        <v>24</v>
      </c>
      <c r="H14" s="210" t="s">
        <v>24</v>
      </c>
      <c r="I14" s="239"/>
      <c r="J14" s="240"/>
      <c r="K14" s="240"/>
      <c r="L14" s="240"/>
      <c r="M14" s="223" t="s">
        <v>59</v>
      </c>
      <c r="N14" s="252"/>
      <c r="O14" s="229" t="s">
        <v>51</v>
      </c>
      <c r="P14" s="230"/>
      <c r="Q14" s="15"/>
      <c r="S14" s="166" t="str">
        <f>VLOOKUP(M14,Revs!$D$27:$F$56,2,FALSE)</f>
        <v>Y</v>
      </c>
    </row>
    <row r="15" spans="1:19" ht="13.5">
      <c r="B15" s="13"/>
      <c r="C15" s="49"/>
      <c r="D15" s="49"/>
      <c r="E15" s="50"/>
      <c r="F15" s="51"/>
      <c r="G15" s="51"/>
      <c r="H15" s="51"/>
      <c r="I15" s="43"/>
      <c r="J15" s="52"/>
      <c r="K15" s="52"/>
      <c r="L15" s="52"/>
      <c r="M15" s="43"/>
      <c r="N15" s="51"/>
      <c r="O15" s="53"/>
      <c r="P15" s="53"/>
      <c r="Q15" s="15"/>
    </row>
    <row r="16" spans="1:19" ht="13.5">
      <c r="B16" s="13"/>
      <c r="C16" s="49"/>
      <c r="D16" s="49"/>
      <c r="E16" s="50"/>
      <c r="F16" s="51"/>
      <c r="G16" s="51"/>
      <c r="H16" s="51"/>
      <c r="I16" s="43"/>
      <c r="J16" s="52"/>
      <c r="K16" s="52"/>
      <c r="L16" s="52"/>
      <c r="M16" s="43"/>
      <c r="N16" s="51"/>
      <c r="O16" s="53"/>
      <c r="P16" s="53"/>
      <c r="Q16" s="15"/>
    </row>
    <row r="17" spans="2:17" ht="13.5">
      <c r="B17" s="13"/>
      <c r="C17" s="49"/>
      <c r="D17" s="49"/>
      <c r="E17" s="57"/>
      <c r="F17" s="56" t="s">
        <v>53</v>
      </c>
      <c r="G17" s="54"/>
      <c r="H17" s="55" t="s">
        <v>18</v>
      </c>
      <c r="I17" s="55" t="s">
        <v>55</v>
      </c>
      <c r="J17" s="52"/>
      <c r="K17" s="52"/>
      <c r="L17" s="52"/>
      <c r="M17" s="43"/>
      <c r="N17" s="51"/>
      <c r="O17" s="53"/>
      <c r="P17" s="53"/>
      <c r="Q17" s="15"/>
    </row>
    <row r="18" spans="2:17" ht="13.5">
      <c r="B18" s="13"/>
      <c r="C18" s="49"/>
      <c r="D18" s="49"/>
      <c r="E18" s="57"/>
      <c r="F18" s="57"/>
      <c r="G18" s="51"/>
      <c r="H18" s="51"/>
      <c r="I18" s="43"/>
      <c r="J18" s="52"/>
      <c r="K18" s="52"/>
      <c r="L18" s="52"/>
      <c r="M18" s="43"/>
      <c r="N18" s="51"/>
      <c r="O18" s="53"/>
      <c r="P18" s="53"/>
      <c r="Q18" s="15"/>
    </row>
    <row r="19" spans="2:17" ht="13.5">
      <c r="B19" s="13"/>
      <c r="C19" s="49"/>
      <c r="D19" s="49"/>
      <c r="E19" s="57"/>
      <c r="F19" s="57"/>
      <c r="G19" s="51"/>
      <c r="H19" s="51"/>
      <c r="I19" s="43"/>
      <c r="J19" s="52"/>
      <c r="K19" s="52"/>
      <c r="L19" s="52"/>
      <c r="M19" s="43"/>
      <c r="N19" s="51"/>
      <c r="O19" s="53"/>
      <c r="P19" s="53"/>
      <c r="Q19" s="15"/>
    </row>
    <row r="20" spans="2:17" ht="13.5">
      <c r="B20" s="13"/>
      <c r="C20" s="49"/>
      <c r="D20" s="49"/>
      <c r="E20" s="57"/>
      <c r="F20" s="56" t="s">
        <v>54</v>
      </c>
      <c r="G20" s="54"/>
      <c r="H20" s="55" t="s">
        <v>18</v>
      </c>
      <c r="I20" s="55" t="s">
        <v>55</v>
      </c>
      <c r="J20" s="52"/>
      <c r="K20" s="52"/>
      <c r="L20" s="52"/>
      <c r="M20" s="43"/>
      <c r="N20" s="51"/>
      <c r="O20" s="53"/>
      <c r="P20" s="53"/>
      <c r="Q20" s="15"/>
    </row>
    <row r="21" spans="2:17" ht="14.25" thickBot="1">
      <c r="B21" s="18"/>
      <c r="C21" s="63"/>
      <c r="D21" s="63"/>
      <c r="E21" s="64"/>
      <c r="F21" s="64"/>
      <c r="G21" s="17"/>
      <c r="H21" s="17"/>
      <c r="I21" s="16"/>
      <c r="J21" s="65"/>
      <c r="K21" s="65"/>
      <c r="L21" s="65"/>
      <c r="M21" s="16"/>
      <c r="N21" s="17"/>
      <c r="O21" s="66"/>
      <c r="P21" s="66"/>
      <c r="Q21" s="19"/>
    </row>
    <row r="22" spans="2:17">
      <c r="I22" s="8"/>
      <c r="J22" s="8"/>
      <c r="K22" s="8"/>
      <c r="L22" s="8"/>
      <c r="M22" s="8"/>
      <c r="O22" s="8"/>
      <c r="P22" s="8"/>
    </row>
    <row r="23" spans="2:17">
      <c r="I23" s="8"/>
      <c r="J23" s="8"/>
      <c r="K23" s="8"/>
      <c r="L23" s="8"/>
      <c r="M23" s="8"/>
      <c r="O23" s="8"/>
      <c r="P23" s="8"/>
    </row>
    <row r="24" spans="2:17">
      <c r="I24" s="8"/>
      <c r="J24" s="8"/>
      <c r="K24" s="8"/>
      <c r="L24" s="8"/>
      <c r="M24" s="8"/>
      <c r="O24" s="8"/>
      <c r="P24" s="8"/>
    </row>
    <row r="25" spans="2:17">
      <c r="I25" s="8"/>
      <c r="J25" s="8"/>
      <c r="K25" s="8"/>
      <c r="L25" s="8"/>
      <c r="M25" s="8"/>
      <c r="O25" s="8"/>
      <c r="P25" s="8"/>
    </row>
    <row r="26" spans="2:17">
      <c r="I26" s="8"/>
      <c r="J26" s="8"/>
      <c r="K26" s="8"/>
      <c r="L26" s="8"/>
      <c r="M26" s="8"/>
      <c r="O26" s="8"/>
      <c r="P26" s="8"/>
    </row>
    <row r="27" spans="2:17">
      <c r="I27" s="8"/>
      <c r="J27" s="8"/>
      <c r="K27" s="8"/>
      <c r="L27" s="8"/>
      <c r="M27" s="8"/>
      <c r="O27" s="8"/>
      <c r="P27" s="8"/>
    </row>
  </sheetData>
  <phoneticPr fontId="0" type="noConversion"/>
  <conditionalFormatting sqref="E7:L14 N7:S14">
    <cfRule type="expression" dxfId="5" priority="1">
      <formula>$S7 = "-"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S31"/>
  <sheetViews>
    <sheetView view="pageBreakPreview" zoomScaleNormal="75" zoomScaleSheetLayoutView="100" workbookViewId="0">
      <selection activeCell="M19" sqref="M19"/>
    </sheetView>
  </sheetViews>
  <sheetFormatPr defaultRowHeight="12.75"/>
  <cols>
    <col min="1" max="1" width="3.42578125" style="6" customWidth="1"/>
    <col min="2" max="2" width="3" style="6" customWidth="1"/>
    <col min="3" max="3" width="7.5703125" style="6" customWidth="1"/>
    <col min="4" max="4" width="10.42578125" style="6" bestFit="1" customWidth="1"/>
    <col min="5" max="5" width="22.42578125" style="8" customWidth="1"/>
    <col min="6" max="6" width="38.42578125" style="6" customWidth="1"/>
    <col min="7" max="8" width="16.42578125" style="8" customWidth="1"/>
    <col min="9" max="9" width="11.28515625" style="7" customWidth="1"/>
    <col min="10" max="10" width="12.5703125" style="7" customWidth="1"/>
    <col min="11" max="12" width="9.7109375" style="7" customWidth="1"/>
    <col min="13" max="13" width="3.85546875" style="7" customWidth="1"/>
    <col min="14" max="14" width="22.28515625" style="8" customWidth="1"/>
    <col min="15" max="16" width="9.7109375" style="7" customWidth="1"/>
    <col min="17" max="17" width="2.140625" style="6" customWidth="1"/>
    <col min="18" max="18" width="3.7109375" style="6" customWidth="1"/>
    <col min="19" max="16384" width="9.140625" style="6"/>
  </cols>
  <sheetData>
    <row r="1" spans="1:19" ht="13.5" thickBot="1"/>
    <row r="2" spans="1:19" ht="15">
      <c r="B2" s="9"/>
      <c r="C2" s="10"/>
      <c r="D2" s="10"/>
      <c r="E2" s="11"/>
      <c r="F2" s="10"/>
      <c r="G2" s="11"/>
      <c r="H2" s="11"/>
      <c r="I2" s="2"/>
      <c r="J2" s="2"/>
      <c r="K2" s="2"/>
      <c r="L2" s="2"/>
      <c r="M2" s="2"/>
      <c r="N2" s="11"/>
      <c r="O2" s="2"/>
      <c r="P2" s="2"/>
      <c r="Q2" s="12"/>
    </row>
    <row r="3" spans="1:19" ht="20.25">
      <c r="B3" s="13"/>
      <c r="C3" s="4"/>
      <c r="D3" s="4"/>
      <c r="E3" s="3"/>
      <c r="F3" s="25" t="str">
        <f>Revs!E3</f>
        <v>&lt;&lt; SITE NAME &gt;&gt;</v>
      </c>
      <c r="G3" s="14"/>
      <c r="H3" s="14"/>
      <c r="I3" s="1"/>
      <c r="J3" s="1"/>
      <c r="K3" s="1"/>
      <c r="L3" s="1"/>
      <c r="M3" s="1"/>
      <c r="N3" s="59"/>
      <c r="O3" s="1"/>
      <c r="P3" s="1"/>
      <c r="Q3" s="15"/>
    </row>
    <row r="4" spans="1:19" ht="20.25">
      <c r="B4" s="13"/>
      <c r="C4" s="4"/>
      <c r="D4" s="4"/>
      <c r="E4" s="5"/>
      <c r="F4" s="35" t="s">
        <v>56</v>
      </c>
      <c r="G4" s="25" t="s">
        <v>85</v>
      </c>
      <c r="H4" s="14"/>
      <c r="I4" s="1"/>
      <c r="J4" s="1"/>
      <c r="K4" s="1"/>
      <c r="L4" s="1"/>
      <c r="M4" s="1"/>
      <c r="N4" s="59"/>
      <c r="O4" s="1"/>
      <c r="P4" s="1"/>
      <c r="Q4" s="15"/>
    </row>
    <row r="5" spans="1:19" ht="16.5" thickBot="1">
      <c r="B5" s="13"/>
      <c r="C5" s="4"/>
      <c r="D5" s="4"/>
      <c r="E5" s="5"/>
      <c r="F5" s="4"/>
      <c r="G5" s="14"/>
      <c r="H5" s="14"/>
      <c r="I5" s="1"/>
      <c r="J5" s="1"/>
      <c r="K5" s="1"/>
      <c r="L5" s="1"/>
      <c r="M5" s="1"/>
      <c r="N5" s="59"/>
      <c r="O5" s="1"/>
      <c r="P5" s="1"/>
      <c r="Q5" s="15"/>
    </row>
    <row r="6" spans="1:19" ht="16.5" thickBot="1">
      <c r="B6" s="13"/>
      <c r="C6" s="115" t="s">
        <v>0</v>
      </c>
      <c r="D6" s="116" t="s">
        <v>26</v>
      </c>
      <c r="E6" s="117" t="s">
        <v>60</v>
      </c>
      <c r="F6" s="117" t="s">
        <v>2</v>
      </c>
      <c r="G6" s="118" t="s">
        <v>3</v>
      </c>
      <c r="H6" s="118" t="s">
        <v>4</v>
      </c>
      <c r="I6" s="117" t="s">
        <v>1</v>
      </c>
      <c r="J6" s="117" t="s">
        <v>5</v>
      </c>
      <c r="K6" s="117" t="s">
        <v>25</v>
      </c>
      <c r="L6" s="117" t="s">
        <v>26</v>
      </c>
      <c r="M6" s="117" t="s">
        <v>23</v>
      </c>
      <c r="N6" s="117" t="s">
        <v>6</v>
      </c>
      <c r="O6" s="119" t="s">
        <v>50</v>
      </c>
      <c r="P6" s="120" t="s">
        <v>52</v>
      </c>
      <c r="Q6" s="15"/>
    </row>
    <row r="7" spans="1:19" ht="13.5">
      <c r="A7" s="6">
        <f t="shared" ref="A7:A12" si="0">LEN(E7)</f>
        <v>13</v>
      </c>
      <c r="B7" s="13"/>
      <c r="C7" s="263" t="s">
        <v>61</v>
      </c>
      <c r="D7" s="127" t="s">
        <v>161</v>
      </c>
      <c r="E7" s="217" t="s">
        <v>22</v>
      </c>
      <c r="F7" s="209" t="s">
        <v>230</v>
      </c>
      <c r="G7" s="209" t="s">
        <v>96</v>
      </c>
      <c r="H7" s="209" t="s">
        <v>159</v>
      </c>
      <c r="I7" s="121"/>
      <c r="J7" s="121"/>
      <c r="K7" s="190"/>
      <c r="L7" s="190"/>
      <c r="M7" s="255" t="s">
        <v>299</v>
      </c>
      <c r="N7" s="60"/>
      <c r="O7" s="40" t="s">
        <v>51</v>
      </c>
      <c r="P7" s="37" t="s">
        <v>51</v>
      </c>
      <c r="Q7" s="15"/>
      <c r="S7" s="166" t="str">
        <f>VLOOKUP(M7,Revs!$D$27:$F$56,2,FALSE)</f>
        <v>Y</v>
      </c>
    </row>
    <row r="8" spans="1:19" ht="13.5">
      <c r="A8" s="6">
        <f t="shared" si="0"/>
        <v>13</v>
      </c>
      <c r="B8" s="13"/>
      <c r="C8" s="157" t="s">
        <v>62</v>
      </c>
      <c r="D8" s="158" t="s">
        <v>162</v>
      </c>
      <c r="E8" s="217" t="s">
        <v>97</v>
      </c>
      <c r="F8" s="209" t="s">
        <v>231</v>
      </c>
      <c r="G8" s="209" t="s">
        <v>96</v>
      </c>
      <c r="H8" s="209" t="s">
        <v>159</v>
      </c>
      <c r="I8" s="122"/>
      <c r="J8" s="122"/>
      <c r="K8" s="122"/>
      <c r="L8" s="122"/>
      <c r="M8" s="159" t="s">
        <v>300</v>
      </c>
      <c r="N8" s="61"/>
      <c r="O8" s="41" t="s">
        <v>51</v>
      </c>
      <c r="P8" s="38" t="s">
        <v>51</v>
      </c>
      <c r="Q8" s="15"/>
      <c r="S8" s="166" t="str">
        <f>VLOOKUP(M8,Revs!$D$27:$F$56,2,FALSE)</f>
        <v>Y</v>
      </c>
    </row>
    <row r="9" spans="1:19" ht="13.5">
      <c r="A9" s="6">
        <f t="shared" si="0"/>
        <v>13</v>
      </c>
      <c r="B9" s="13"/>
      <c r="C9" s="157" t="s">
        <v>63</v>
      </c>
      <c r="D9" s="158" t="s">
        <v>163</v>
      </c>
      <c r="E9" s="217" t="s">
        <v>21</v>
      </c>
      <c r="F9" s="209" t="s">
        <v>232</v>
      </c>
      <c r="G9" s="209" t="s">
        <v>98</v>
      </c>
      <c r="H9" s="209" t="s">
        <v>160</v>
      </c>
      <c r="I9" s="122"/>
      <c r="J9" s="122"/>
      <c r="K9" s="122"/>
      <c r="L9" s="122"/>
      <c r="M9" s="256" t="s">
        <v>24</v>
      </c>
      <c r="N9" s="61"/>
      <c r="O9" s="41" t="s">
        <v>51</v>
      </c>
      <c r="P9" s="38" t="s">
        <v>51</v>
      </c>
      <c r="Q9" s="15"/>
      <c r="S9" s="166" t="str">
        <f>VLOOKUP(M9,Revs!$D$27:$F$56,2,FALSE)</f>
        <v>Y</v>
      </c>
    </row>
    <row r="10" spans="1:19" ht="13.5">
      <c r="A10" s="6">
        <f t="shared" si="0"/>
        <v>13</v>
      </c>
      <c r="B10" s="13"/>
      <c r="C10" s="157" t="s">
        <v>64</v>
      </c>
      <c r="D10" s="158" t="s">
        <v>164</v>
      </c>
      <c r="E10" s="217" t="s">
        <v>70</v>
      </c>
      <c r="F10" s="209" t="str">
        <f>IF(VLOOKUP("E3",Revs!$D$27:$F$56,2,FALSE) = "Y", "Main Delivery pressure (raw signal)",  "Delivery pressure (raw signal)")</f>
        <v>Main Delivery pressure (raw signal)</v>
      </c>
      <c r="G10" s="209" t="s">
        <v>98</v>
      </c>
      <c r="H10" s="209" t="s">
        <v>160</v>
      </c>
      <c r="I10" s="122"/>
      <c r="J10" s="122"/>
      <c r="K10" s="122"/>
      <c r="L10" s="122"/>
      <c r="M10" s="256" t="s">
        <v>24</v>
      </c>
      <c r="N10" s="61"/>
      <c r="O10" s="41" t="s">
        <v>51</v>
      </c>
      <c r="P10" s="38" t="s">
        <v>51</v>
      </c>
      <c r="Q10" s="15"/>
      <c r="S10" s="166" t="str">
        <f>VLOOKUP(M10,Revs!$D$27:$F$56,2,FALSE)</f>
        <v>Y</v>
      </c>
    </row>
    <row r="11" spans="1:19" ht="13.5">
      <c r="A11" s="6">
        <f t="shared" si="0"/>
        <v>13</v>
      </c>
      <c r="B11" s="13"/>
      <c r="C11" s="157" t="s">
        <v>65</v>
      </c>
      <c r="D11" s="158" t="s">
        <v>165</v>
      </c>
      <c r="E11" s="217" t="s">
        <v>123</v>
      </c>
      <c r="F11" s="209" t="s">
        <v>233</v>
      </c>
      <c r="G11" s="209" t="s">
        <v>124</v>
      </c>
      <c r="H11" s="209" t="s">
        <v>124</v>
      </c>
      <c r="I11" s="122"/>
      <c r="J11" s="122"/>
      <c r="K11" s="122"/>
      <c r="L11" s="122"/>
      <c r="M11" s="159" t="s">
        <v>218</v>
      </c>
      <c r="N11" s="61"/>
      <c r="O11" s="41" t="s">
        <v>51</v>
      </c>
      <c r="P11" s="38" t="s">
        <v>51</v>
      </c>
      <c r="Q11" s="15"/>
      <c r="S11" s="166" t="str">
        <f>VLOOKUP(M11,Revs!$D$27:$F$56,2,FALSE)</f>
        <v>Y</v>
      </c>
    </row>
    <row r="12" spans="1:19" ht="14.25" thickBot="1">
      <c r="A12" s="6">
        <f t="shared" si="0"/>
        <v>13</v>
      </c>
      <c r="B12" s="13"/>
      <c r="C12" s="162" t="s">
        <v>189</v>
      </c>
      <c r="D12" s="158" t="s">
        <v>166</v>
      </c>
      <c r="E12" s="180" t="s">
        <v>70</v>
      </c>
      <c r="F12" s="181" t="s">
        <v>315</v>
      </c>
      <c r="G12" s="69" t="s">
        <v>98</v>
      </c>
      <c r="H12" s="69" t="s">
        <v>160</v>
      </c>
      <c r="I12" s="122"/>
      <c r="J12" s="122"/>
      <c r="K12" s="122"/>
      <c r="L12" s="122"/>
      <c r="M12" s="159" t="s">
        <v>302</v>
      </c>
      <c r="N12" s="61"/>
      <c r="O12" s="41" t="s">
        <v>51</v>
      </c>
      <c r="P12" s="38" t="s">
        <v>51</v>
      </c>
      <c r="Q12" s="15"/>
      <c r="S12" s="166" t="str">
        <f>VLOOKUP(M12,Revs!$D$27:$F$56,2,FALSE)</f>
        <v>Y</v>
      </c>
    </row>
    <row r="13" spans="1:19" ht="13.5">
      <c r="B13" s="13"/>
      <c r="C13" s="44"/>
      <c r="D13" s="44"/>
      <c r="E13" s="45"/>
      <c r="F13" s="46"/>
      <c r="G13" s="46"/>
      <c r="H13" s="46"/>
      <c r="I13" s="195"/>
      <c r="J13" s="196"/>
      <c r="K13" s="196"/>
      <c r="L13" s="196"/>
      <c r="M13" s="47"/>
      <c r="N13" s="46"/>
      <c r="O13" s="48"/>
      <c r="P13" s="48"/>
      <c r="Q13" s="15"/>
    </row>
    <row r="14" spans="1:19" ht="14.25" thickBot="1">
      <c r="B14" s="13"/>
      <c r="C14" s="49"/>
      <c r="D14" s="49"/>
      <c r="E14" s="50"/>
      <c r="F14" s="51"/>
      <c r="G14" s="51"/>
      <c r="H14" s="51"/>
      <c r="I14" s="197"/>
      <c r="J14" s="198"/>
      <c r="K14" s="198"/>
      <c r="L14" s="198"/>
      <c r="M14" s="43"/>
      <c r="N14" s="51"/>
      <c r="O14" s="53"/>
      <c r="P14" s="53"/>
      <c r="Q14" s="15"/>
    </row>
    <row r="15" spans="1:19" ht="16.5" thickBot="1">
      <c r="B15" s="13"/>
      <c r="C15" s="96" t="s">
        <v>0</v>
      </c>
      <c r="D15" s="97" t="s">
        <v>26</v>
      </c>
      <c r="E15" s="98" t="s">
        <v>60</v>
      </c>
      <c r="F15" s="98" t="s">
        <v>2</v>
      </c>
      <c r="G15" s="99" t="s">
        <v>3</v>
      </c>
      <c r="H15" s="99" t="s">
        <v>4</v>
      </c>
      <c r="I15" s="98" t="s">
        <v>1</v>
      </c>
      <c r="J15" s="98" t="s">
        <v>5</v>
      </c>
      <c r="K15" s="98" t="s">
        <v>25</v>
      </c>
      <c r="L15" s="98" t="s">
        <v>26</v>
      </c>
      <c r="M15" s="98" t="s">
        <v>23</v>
      </c>
      <c r="N15" s="98" t="s">
        <v>6</v>
      </c>
      <c r="O15" s="100" t="s">
        <v>50</v>
      </c>
      <c r="P15" s="101" t="s">
        <v>52</v>
      </c>
      <c r="Q15" s="15"/>
    </row>
    <row r="16" spans="1:19" ht="13.5">
      <c r="B16" s="13"/>
      <c r="C16" s="153" t="s">
        <v>71</v>
      </c>
      <c r="D16" s="257" t="s">
        <v>167</v>
      </c>
      <c r="E16" s="164" t="s">
        <v>24</v>
      </c>
      <c r="F16" s="165" t="s">
        <v>14</v>
      </c>
      <c r="G16" s="206" t="s">
        <v>24</v>
      </c>
      <c r="H16" s="206" t="s">
        <v>24</v>
      </c>
      <c r="I16" s="121"/>
      <c r="J16" s="121"/>
      <c r="K16" s="190"/>
      <c r="L16" s="190"/>
      <c r="M16" s="155" t="s">
        <v>59</v>
      </c>
      <c r="N16" s="60"/>
      <c r="O16" s="40" t="s">
        <v>51</v>
      </c>
      <c r="P16" s="37"/>
      <c r="Q16" s="15"/>
      <c r="S16" s="166" t="str">
        <f>VLOOKUP(M16,Revs!$D$27:$F$56,2,FALSE)</f>
        <v>Y</v>
      </c>
    </row>
    <row r="17" spans="2:19" ht="14.25" thickBot="1">
      <c r="B17" s="13"/>
      <c r="C17" s="162" t="s">
        <v>191</v>
      </c>
      <c r="D17" s="258" t="s">
        <v>168</v>
      </c>
      <c r="E17" s="207" t="s">
        <v>24</v>
      </c>
      <c r="F17" s="208" t="s">
        <v>14</v>
      </c>
      <c r="G17" s="163" t="s">
        <v>24</v>
      </c>
      <c r="H17" s="163" t="s">
        <v>24</v>
      </c>
      <c r="I17" s="124"/>
      <c r="J17" s="124"/>
      <c r="K17" s="124"/>
      <c r="L17" s="124"/>
      <c r="M17" s="161" t="s">
        <v>59</v>
      </c>
      <c r="N17" s="62"/>
      <c r="O17" s="42" t="s">
        <v>51</v>
      </c>
      <c r="P17" s="39"/>
      <c r="Q17" s="15"/>
      <c r="S17" s="166" t="str">
        <f>VLOOKUP(M17,Revs!$D$27:$F$56,2,FALSE)</f>
        <v>Y</v>
      </c>
    </row>
    <row r="18" spans="2:19" ht="13.5">
      <c r="B18" s="13"/>
      <c r="C18" s="49"/>
      <c r="D18" s="49"/>
      <c r="E18" s="50"/>
      <c r="F18" s="51"/>
      <c r="G18" s="51"/>
      <c r="H18" s="51"/>
      <c r="I18" s="43"/>
      <c r="J18" s="52"/>
      <c r="K18" s="52"/>
      <c r="L18" s="52"/>
      <c r="M18" s="43"/>
      <c r="N18" s="51"/>
      <c r="O18" s="53"/>
      <c r="P18" s="53"/>
      <c r="Q18" s="15"/>
    </row>
    <row r="19" spans="2:19" ht="13.5">
      <c r="B19" s="13"/>
      <c r="C19" s="49"/>
      <c r="D19" s="49"/>
      <c r="E19" s="50"/>
      <c r="F19" s="51"/>
      <c r="G19" s="51"/>
      <c r="H19" s="51"/>
      <c r="I19" s="43"/>
      <c r="J19" s="52"/>
      <c r="K19" s="52"/>
      <c r="L19" s="52"/>
      <c r="M19" s="43"/>
      <c r="N19" s="51"/>
      <c r="O19" s="53"/>
      <c r="P19" s="53"/>
      <c r="Q19" s="15"/>
    </row>
    <row r="20" spans="2:19" ht="13.5">
      <c r="B20" s="13"/>
      <c r="C20" s="49"/>
      <c r="D20" s="49"/>
      <c r="E20" s="50"/>
      <c r="F20" s="51"/>
      <c r="G20" s="51"/>
      <c r="H20" s="51"/>
      <c r="I20" s="43"/>
      <c r="J20" s="52"/>
      <c r="K20" s="52"/>
      <c r="L20" s="52"/>
      <c r="M20" s="43"/>
      <c r="N20" s="51"/>
      <c r="O20" s="53"/>
      <c r="P20" s="53"/>
      <c r="Q20" s="15"/>
    </row>
    <row r="21" spans="2:19" ht="13.5">
      <c r="B21" s="13"/>
      <c r="C21" s="49"/>
      <c r="D21" s="49"/>
      <c r="E21" s="57"/>
      <c r="F21" s="56" t="s">
        <v>53</v>
      </c>
      <c r="G21" s="54"/>
      <c r="H21" s="55" t="s">
        <v>18</v>
      </c>
      <c r="I21" s="55" t="s">
        <v>55</v>
      </c>
      <c r="J21" s="52"/>
      <c r="K21" s="52"/>
      <c r="L21" s="52"/>
      <c r="M21" s="43"/>
      <c r="N21" s="51"/>
      <c r="O21" s="53"/>
      <c r="P21" s="53"/>
      <c r="Q21" s="15"/>
    </row>
    <row r="22" spans="2:19" ht="13.5">
      <c r="B22" s="13"/>
      <c r="C22" s="49"/>
      <c r="D22" s="49"/>
      <c r="E22" s="57"/>
      <c r="F22" s="57"/>
      <c r="G22" s="51"/>
      <c r="H22" s="51"/>
      <c r="I22" s="43"/>
      <c r="J22" s="52"/>
      <c r="K22" s="52"/>
      <c r="L22" s="52"/>
      <c r="M22" s="43"/>
      <c r="N22" s="51"/>
      <c r="O22" s="53"/>
      <c r="P22" s="53"/>
      <c r="Q22" s="15"/>
    </row>
    <row r="23" spans="2:19" ht="13.5">
      <c r="B23" s="13"/>
      <c r="C23" s="49"/>
      <c r="D23" s="49"/>
      <c r="E23" s="57"/>
      <c r="F23" s="57"/>
      <c r="G23" s="51"/>
      <c r="H23" s="51"/>
      <c r="I23" s="43"/>
      <c r="J23" s="52"/>
      <c r="K23" s="52"/>
      <c r="L23" s="52"/>
      <c r="M23" s="43"/>
      <c r="N23" s="51"/>
      <c r="O23" s="53"/>
      <c r="P23" s="53"/>
      <c r="Q23" s="15"/>
    </row>
    <row r="24" spans="2:19" ht="13.5">
      <c r="B24" s="13"/>
      <c r="C24" s="49"/>
      <c r="D24" s="49"/>
      <c r="E24" s="57"/>
      <c r="F24" s="56" t="s">
        <v>54</v>
      </c>
      <c r="G24" s="54"/>
      <c r="H24" s="55" t="s">
        <v>18</v>
      </c>
      <c r="I24" s="55" t="s">
        <v>55</v>
      </c>
      <c r="J24" s="52"/>
      <c r="K24" s="52"/>
      <c r="L24" s="52"/>
      <c r="M24" s="43"/>
      <c r="N24" s="51"/>
      <c r="O24" s="53"/>
      <c r="P24" s="53"/>
      <c r="Q24" s="15"/>
    </row>
    <row r="25" spans="2:19" ht="14.25" thickBot="1">
      <c r="B25" s="18"/>
      <c r="C25" s="63"/>
      <c r="D25" s="63"/>
      <c r="E25" s="64"/>
      <c r="F25" s="64"/>
      <c r="G25" s="17"/>
      <c r="H25" s="17"/>
      <c r="I25" s="16"/>
      <c r="J25" s="65"/>
      <c r="K25" s="65"/>
      <c r="L25" s="65"/>
      <c r="M25" s="16"/>
      <c r="N25" s="17"/>
      <c r="O25" s="66"/>
      <c r="P25" s="66"/>
      <c r="Q25" s="19"/>
    </row>
    <row r="26" spans="2:19">
      <c r="I26" s="8"/>
      <c r="J26" s="8"/>
      <c r="K26" s="8"/>
      <c r="L26" s="8"/>
      <c r="M26" s="8"/>
      <c r="O26" s="8"/>
      <c r="P26" s="8"/>
    </row>
    <row r="27" spans="2:19">
      <c r="I27" s="8"/>
      <c r="J27" s="8"/>
      <c r="K27" s="8"/>
      <c r="L27" s="8"/>
      <c r="M27" s="8"/>
      <c r="O27" s="8"/>
      <c r="P27" s="8"/>
    </row>
    <row r="28" spans="2:19">
      <c r="I28" s="8"/>
      <c r="J28" s="8"/>
      <c r="K28" s="8"/>
      <c r="L28" s="8"/>
      <c r="M28" s="8"/>
      <c r="O28" s="8"/>
      <c r="P28" s="8"/>
    </row>
    <row r="29" spans="2:19">
      <c r="I29" s="8"/>
      <c r="J29" s="8"/>
      <c r="K29" s="8"/>
      <c r="L29" s="8"/>
      <c r="M29" s="8"/>
      <c r="O29" s="8"/>
      <c r="P29" s="8"/>
    </row>
    <row r="30" spans="2:19">
      <c r="I30" s="8"/>
      <c r="J30" s="8"/>
      <c r="K30" s="8"/>
      <c r="L30" s="8"/>
      <c r="M30" s="8"/>
      <c r="O30" s="8"/>
      <c r="P30" s="8"/>
    </row>
    <row r="31" spans="2:19">
      <c r="I31" s="8"/>
      <c r="J31" s="8"/>
      <c r="K31" s="8"/>
      <c r="L31" s="8"/>
      <c r="M31" s="8"/>
      <c r="O31" s="8"/>
      <c r="P31" s="8"/>
    </row>
  </sheetData>
  <phoneticPr fontId="0" type="noConversion"/>
  <conditionalFormatting sqref="E7:L12 E16:L17 N7:N12 N16:N17 P7:P12 P16:P17 S7:S12 S16:S17">
    <cfRule type="expression" dxfId="4" priority="1">
      <formula>$S7="-"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S29"/>
  <sheetViews>
    <sheetView view="pageBreakPreview" topLeftCell="A4" zoomScaleNormal="75" zoomScaleSheetLayoutView="100" workbookViewId="0">
      <selection activeCell="G27" sqref="G27"/>
    </sheetView>
  </sheetViews>
  <sheetFormatPr defaultRowHeight="12.75"/>
  <cols>
    <col min="1" max="1" width="3.42578125" style="6" customWidth="1"/>
    <col min="2" max="2" width="3" style="6" customWidth="1"/>
    <col min="3" max="4" width="7.5703125" style="6" customWidth="1"/>
    <col min="5" max="5" width="22.42578125" style="8" customWidth="1"/>
    <col min="6" max="6" width="38.42578125" style="6" customWidth="1"/>
    <col min="7" max="8" width="16.42578125" style="8" customWidth="1"/>
    <col min="9" max="9" width="11.28515625" style="7" customWidth="1"/>
    <col min="10" max="10" width="12.5703125" style="7" customWidth="1"/>
    <col min="11" max="12" width="9.7109375" style="7" customWidth="1"/>
    <col min="13" max="13" width="3.85546875" style="7" customWidth="1"/>
    <col min="14" max="14" width="22.28515625" style="8" customWidth="1"/>
    <col min="15" max="16" width="9.7109375" style="7" customWidth="1"/>
    <col min="17" max="17" width="2.140625" style="6" customWidth="1"/>
    <col min="18" max="18" width="3.7109375" style="6" customWidth="1"/>
    <col min="19" max="16384" width="9.140625" style="6"/>
  </cols>
  <sheetData>
    <row r="1" spans="1:19" ht="13.5" thickBot="1"/>
    <row r="2" spans="1:19" ht="15">
      <c r="B2" s="9"/>
      <c r="C2" s="10"/>
      <c r="D2" s="10"/>
      <c r="E2" s="11"/>
      <c r="F2" s="10"/>
      <c r="G2" s="11"/>
      <c r="H2" s="11"/>
      <c r="I2" s="2"/>
      <c r="J2" s="2"/>
      <c r="K2" s="2"/>
      <c r="L2" s="2"/>
      <c r="M2" s="2"/>
      <c r="N2" s="11"/>
      <c r="O2" s="2"/>
      <c r="P2" s="2"/>
      <c r="Q2" s="12"/>
    </row>
    <row r="3" spans="1:19" ht="20.25">
      <c r="B3" s="13"/>
      <c r="C3" s="4"/>
      <c r="D3" s="4"/>
      <c r="E3" s="3"/>
      <c r="F3" s="25" t="str">
        <f>Revs!E3</f>
        <v>&lt;&lt; SITE NAME &gt;&gt;</v>
      </c>
      <c r="G3" s="14"/>
      <c r="H3" s="14"/>
      <c r="I3" s="1"/>
      <c r="J3" s="1"/>
      <c r="K3" s="1"/>
      <c r="L3" s="1"/>
      <c r="M3" s="1"/>
      <c r="N3" s="59"/>
      <c r="O3" s="1"/>
      <c r="P3" s="1"/>
      <c r="Q3" s="15"/>
    </row>
    <row r="4" spans="1:19" ht="20.25">
      <c r="B4" s="13"/>
      <c r="C4" s="4"/>
      <c r="D4" s="4"/>
      <c r="E4" s="5"/>
      <c r="F4" s="35" t="s">
        <v>56</v>
      </c>
      <c r="G4" s="25" t="s">
        <v>82</v>
      </c>
      <c r="H4" s="14"/>
      <c r="I4" s="1"/>
      <c r="J4" s="1"/>
      <c r="K4" s="1"/>
      <c r="L4" s="1"/>
      <c r="M4" s="1"/>
      <c r="N4" s="59"/>
      <c r="O4" s="1"/>
      <c r="P4" s="1"/>
      <c r="Q4" s="15"/>
    </row>
    <row r="5" spans="1:19" ht="16.5" thickBot="1">
      <c r="B5" s="13"/>
      <c r="C5" s="4"/>
      <c r="D5" s="4"/>
      <c r="E5" s="5"/>
      <c r="F5" s="4"/>
      <c r="G5" s="14"/>
      <c r="H5" s="14"/>
      <c r="I5" s="1"/>
      <c r="J5" s="1"/>
      <c r="K5" s="1"/>
      <c r="L5" s="1"/>
      <c r="M5" s="1"/>
      <c r="N5" s="59"/>
      <c r="O5" s="1"/>
      <c r="P5" s="1"/>
      <c r="Q5" s="15"/>
    </row>
    <row r="6" spans="1:19" ht="16.5" thickBot="1">
      <c r="B6" s="13"/>
      <c r="C6" s="102" t="s">
        <v>0</v>
      </c>
      <c r="D6" s="103" t="s">
        <v>26</v>
      </c>
      <c r="E6" s="104" t="s">
        <v>60</v>
      </c>
      <c r="F6" s="104" t="s">
        <v>2</v>
      </c>
      <c r="G6" s="105" t="s">
        <v>7</v>
      </c>
      <c r="H6" s="105" t="s">
        <v>8</v>
      </c>
      <c r="I6" s="104" t="s">
        <v>1</v>
      </c>
      <c r="J6" s="104" t="s">
        <v>5</v>
      </c>
      <c r="K6" s="104" t="s">
        <v>25</v>
      </c>
      <c r="L6" s="104" t="s">
        <v>26</v>
      </c>
      <c r="M6" s="106" t="s">
        <v>23</v>
      </c>
      <c r="N6" s="106" t="s">
        <v>6</v>
      </c>
      <c r="O6" s="107" t="s">
        <v>50</v>
      </c>
      <c r="P6" s="108" t="s">
        <v>52</v>
      </c>
      <c r="Q6" s="15"/>
    </row>
    <row r="7" spans="1:19" ht="13.5">
      <c r="A7" s="6">
        <f t="shared" ref="A7:A11" si="0">LEN(E7)</f>
        <v>14</v>
      </c>
      <c r="B7" s="13"/>
      <c r="C7" s="264" t="s">
        <v>170</v>
      </c>
      <c r="D7" s="241" t="s">
        <v>134</v>
      </c>
      <c r="E7" s="217" t="s">
        <v>125</v>
      </c>
      <c r="F7" s="181" t="s">
        <v>225</v>
      </c>
      <c r="G7" s="181" t="s">
        <v>9</v>
      </c>
      <c r="H7" s="181" t="s">
        <v>69</v>
      </c>
      <c r="I7" s="121"/>
      <c r="J7" s="121"/>
      <c r="K7" s="190"/>
      <c r="L7" s="190"/>
      <c r="M7" s="284" t="s">
        <v>24</v>
      </c>
      <c r="N7" s="285"/>
      <c r="O7" s="172" t="s">
        <v>51</v>
      </c>
      <c r="P7" s="224"/>
      <c r="Q7" s="15"/>
      <c r="S7" s="166" t="str">
        <f>VLOOKUP(M7,Revs!$D$27:$F$56,2,FALSE)</f>
        <v>Y</v>
      </c>
    </row>
    <row r="8" spans="1:19" ht="13.5">
      <c r="A8" s="6">
        <f t="shared" si="0"/>
        <v>9</v>
      </c>
      <c r="B8" s="13"/>
      <c r="C8" s="265" t="s">
        <v>171</v>
      </c>
      <c r="D8" s="242" t="s">
        <v>135</v>
      </c>
      <c r="E8" s="217" t="s">
        <v>126</v>
      </c>
      <c r="F8" s="181" t="s">
        <v>99</v>
      </c>
      <c r="G8" s="181" t="s">
        <v>11</v>
      </c>
      <c r="H8" s="181" t="s">
        <v>13</v>
      </c>
      <c r="I8" s="191"/>
      <c r="J8" s="122"/>
      <c r="K8" s="122"/>
      <c r="L8" s="122"/>
      <c r="M8" s="286" t="s">
        <v>218</v>
      </c>
      <c r="N8" s="287"/>
      <c r="O8" s="175" t="s">
        <v>51</v>
      </c>
      <c r="P8" s="225" t="s">
        <v>51</v>
      </c>
      <c r="Q8" s="15"/>
      <c r="S8" s="166" t="str">
        <f>VLOOKUP(M8,Revs!$D$27:$F$56,2,FALSE)</f>
        <v>Y</v>
      </c>
    </row>
    <row r="9" spans="1:19" ht="13.5">
      <c r="A9" s="6">
        <f t="shared" si="0"/>
        <v>11</v>
      </c>
      <c r="B9" s="13"/>
      <c r="C9" s="265" t="s">
        <v>172</v>
      </c>
      <c r="D9" s="242" t="s">
        <v>136</v>
      </c>
      <c r="E9" s="217" t="s">
        <v>127</v>
      </c>
      <c r="F9" s="181" t="s">
        <v>100</v>
      </c>
      <c r="G9" s="181" t="s">
        <v>11</v>
      </c>
      <c r="H9" s="181" t="s">
        <v>101</v>
      </c>
      <c r="I9" s="191"/>
      <c r="J9" s="122"/>
      <c r="K9" s="122"/>
      <c r="L9" s="122"/>
      <c r="M9" s="286" t="s">
        <v>218</v>
      </c>
      <c r="N9" s="287"/>
      <c r="O9" s="175" t="s">
        <v>51</v>
      </c>
      <c r="P9" s="225" t="s">
        <v>51</v>
      </c>
      <c r="Q9" s="15"/>
      <c r="S9" s="166" t="str">
        <f>VLOOKUP(M9,Revs!$D$27:$F$56,2,FALSE)</f>
        <v>Y</v>
      </c>
    </row>
    <row r="10" spans="1:19" ht="13.5">
      <c r="A10" s="6">
        <f t="shared" si="0"/>
        <v>11</v>
      </c>
      <c r="B10" s="13"/>
      <c r="C10" s="266" t="s">
        <v>173</v>
      </c>
      <c r="D10" s="243" t="s">
        <v>137</v>
      </c>
      <c r="E10" s="215" t="s">
        <v>128</v>
      </c>
      <c r="F10" s="184" t="s">
        <v>102</v>
      </c>
      <c r="G10" s="184" t="s">
        <v>9</v>
      </c>
      <c r="H10" s="184" t="s">
        <v>103</v>
      </c>
      <c r="I10" s="192"/>
      <c r="J10" s="189"/>
      <c r="K10" s="189"/>
      <c r="L10" s="189"/>
      <c r="M10" s="288" t="s">
        <v>218</v>
      </c>
      <c r="N10" s="289"/>
      <c r="O10" s="177" t="s">
        <v>51</v>
      </c>
      <c r="P10" s="226" t="s">
        <v>51</v>
      </c>
      <c r="Q10" s="15"/>
      <c r="S10" s="166" t="str">
        <f>VLOOKUP(M10,Revs!$D$27:$F$56,2,FALSE)</f>
        <v>Y</v>
      </c>
    </row>
    <row r="11" spans="1:19" ht="13.5">
      <c r="A11" s="6">
        <f t="shared" si="0"/>
        <v>11</v>
      </c>
      <c r="B11" s="13"/>
      <c r="C11" s="267" t="s">
        <v>174</v>
      </c>
      <c r="D11" s="244" t="s">
        <v>138</v>
      </c>
      <c r="E11" s="212" t="s">
        <v>130</v>
      </c>
      <c r="F11" s="283" t="s">
        <v>104</v>
      </c>
      <c r="G11" s="283" t="s">
        <v>9</v>
      </c>
      <c r="H11" s="283" t="s">
        <v>105</v>
      </c>
      <c r="I11" s="193"/>
      <c r="J11" s="123"/>
      <c r="K11" s="123"/>
      <c r="L11" s="123"/>
      <c r="M11" s="290" t="s">
        <v>218</v>
      </c>
      <c r="N11" s="291"/>
      <c r="O11" s="227" t="s">
        <v>51</v>
      </c>
      <c r="P11" s="228" t="s">
        <v>51</v>
      </c>
      <c r="Q11" s="15"/>
      <c r="S11" s="166" t="str">
        <f>VLOOKUP(M11,Revs!$D$27:$F$56,2,FALSE)</f>
        <v>Y</v>
      </c>
    </row>
    <row r="12" spans="1:19" ht="13.5">
      <c r="A12" s="6">
        <f>LEN(E13)</f>
        <v>14</v>
      </c>
      <c r="B12" s="13"/>
      <c r="C12" s="268" t="s">
        <v>175</v>
      </c>
      <c r="D12" s="245" t="s">
        <v>139</v>
      </c>
      <c r="E12" s="217" t="s">
        <v>131</v>
      </c>
      <c r="F12" s="181" t="s">
        <v>106</v>
      </c>
      <c r="G12" s="181" t="s">
        <v>9</v>
      </c>
      <c r="H12" s="181" t="s">
        <v>12</v>
      </c>
      <c r="I12" s="191"/>
      <c r="J12" s="122"/>
      <c r="K12" s="122"/>
      <c r="L12" s="122"/>
      <c r="M12" s="286" t="s">
        <v>218</v>
      </c>
      <c r="N12" s="292"/>
      <c r="O12" s="175" t="s">
        <v>51</v>
      </c>
      <c r="P12" s="225" t="s">
        <v>51</v>
      </c>
      <c r="Q12" s="15"/>
      <c r="S12" s="166" t="str">
        <f>VLOOKUP(M12,Revs!$D$27:$F$56,2,FALSE)</f>
        <v>Y</v>
      </c>
    </row>
    <row r="13" spans="1:19" ht="13.5">
      <c r="A13" s="6">
        <f>LEN(E12)</f>
        <v>11</v>
      </c>
      <c r="B13" s="13"/>
      <c r="C13" s="268" t="s">
        <v>176</v>
      </c>
      <c r="D13" s="245" t="s">
        <v>140</v>
      </c>
      <c r="E13" s="217" t="s">
        <v>266</v>
      </c>
      <c r="F13" s="181" t="s">
        <v>228</v>
      </c>
      <c r="G13" s="181" t="s">
        <v>107</v>
      </c>
      <c r="H13" s="181" t="s">
        <v>108</v>
      </c>
      <c r="I13" s="191"/>
      <c r="J13" s="122"/>
      <c r="K13" s="122"/>
      <c r="L13" s="122"/>
      <c r="M13" s="286" t="s">
        <v>218</v>
      </c>
      <c r="N13" s="287" t="s">
        <v>226</v>
      </c>
      <c r="O13" s="175" t="s">
        <v>51</v>
      </c>
      <c r="P13" s="225" t="s">
        <v>51</v>
      </c>
      <c r="Q13" s="15"/>
      <c r="S13" s="166" t="str">
        <f>VLOOKUP(M13,Revs!$D$27:$F$56,2,FALSE)</f>
        <v>Y</v>
      </c>
    </row>
    <row r="14" spans="1:19" ht="13.5">
      <c r="A14" s="6">
        <f t="shared" ref="A14:A22" si="1">LEN(E14)</f>
        <v>13</v>
      </c>
      <c r="B14" s="13"/>
      <c r="C14" s="266" t="s">
        <v>177</v>
      </c>
      <c r="D14" s="243" t="s">
        <v>141</v>
      </c>
      <c r="E14" s="215" t="s">
        <v>132</v>
      </c>
      <c r="F14" s="184" t="s">
        <v>227</v>
      </c>
      <c r="G14" s="184" t="s">
        <v>109</v>
      </c>
      <c r="H14" s="184" t="s">
        <v>110</v>
      </c>
      <c r="I14" s="192"/>
      <c r="J14" s="189"/>
      <c r="K14" s="189"/>
      <c r="L14" s="189"/>
      <c r="M14" s="288" t="s">
        <v>218</v>
      </c>
      <c r="N14" s="293"/>
      <c r="O14" s="177" t="s">
        <v>51</v>
      </c>
      <c r="P14" s="226" t="s">
        <v>51</v>
      </c>
      <c r="Q14" s="15"/>
      <c r="S14" s="166" t="str">
        <f>VLOOKUP(M14,Revs!$D$27:$F$56,2,FALSE)</f>
        <v>Y</v>
      </c>
    </row>
    <row r="15" spans="1:19" ht="13.5">
      <c r="A15" s="6">
        <f t="shared" si="1"/>
        <v>14</v>
      </c>
      <c r="B15" s="13"/>
      <c r="C15" s="267" t="s">
        <v>178</v>
      </c>
      <c r="D15" s="244" t="s">
        <v>142</v>
      </c>
      <c r="E15" s="212" t="s">
        <v>133</v>
      </c>
      <c r="F15" s="283" t="s">
        <v>229</v>
      </c>
      <c r="G15" s="283" t="s">
        <v>111</v>
      </c>
      <c r="H15" s="283" t="s">
        <v>112</v>
      </c>
      <c r="I15" s="193"/>
      <c r="J15" s="123"/>
      <c r="K15" s="123"/>
      <c r="L15" s="123"/>
      <c r="M15" s="290" t="s">
        <v>218</v>
      </c>
      <c r="N15" s="291"/>
      <c r="O15" s="227" t="s">
        <v>51</v>
      </c>
      <c r="P15" s="228" t="s">
        <v>51</v>
      </c>
      <c r="Q15" s="15"/>
      <c r="S15" s="166" t="str">
        <f>VLOOKUP(M15,Revs!$D$27:$F$56,2,FALSE)</f>
        <v>Y</v>
      </c>
    </row>
    <row r="16" spans="1:19" ht="13.5">
      <c r="A16" s="6">
        <f t="shared" si="1"/>
        <v>10</v>
      </c>
      <c r="B16" s="13"/>
      <c r="C16" s="268" t="s">
        <v>179</v>
      </c>
      <c r="D16" s="245" t="s">
        <v>143</v>
      </c>
      <c r="E16" s="217" t="s">
        <v>129</v>
      </c>
      <c r="F16" s="181" t="s">
        <v>113</v>
      </c>
      <c r="G16" s="181" t="s">
        <v>114</v>
      </c>
      <c r="H16" s="181" t="s">
        <v>115</v>
      </c>
      <c r="I16" s="191"/>
      <c r="J16" s="122"/>
      <c r="K16" s="122"/>
      <c r="L16" s="122"/>
      <c r="M16" s="286" t="s">
        <v>218</v>
      </c>
      <c r="N16" s="292"/>
      <c r="O16" s="175" t="s">
        <v>51</v>
      </c>
      <c r="P16" s="225" t="s">
        <v>51</v>
      </c>
      <c r="Q16" s="15"/>
      <c r="S16" s="166" t="str">
        <f>VLOOKUP(M16,Revs!$D$27:$F$56,2,FALSE)</f>
        <v>Y</v>
      </c>
    </row>
    <row r="17" spans="1:19" ht="13.5">
      <c r="A17" s="6">
        <f t="shared" si="1"/>
        <v>1</v>
      </c>
      <c r="B17" s="13"/>
      <c r="C17" s="268" t="s">
        <v>180</v>
      </c>
      <c r="D17" s="245" t="s">
        <v>144</v>
      </c>
      <c r="E17" s="179" t="s">
        <v>24</v>
      </c>
      <c r="F17" s="294" t="s">
        <v>14</v>
      </c>
      <c r="G17" s="294" t="s">
        <v>24</v>
      </c>
      <c r="H17" s="294" t="s">
        <v>24</v>
      </c>
      <c r="I17" s="191"/>
      <c r="J17" s="122"/>
      <c r="K17" s="122"/>
      <c r="L17" s="122"/>
      <c r="M17" s="295" t="s">
        <v>59</v>
      </c>
      <c r="N17" s="292"/>
      <c r="O17" s="175" t="s">
        <v>51</v>
      </c>
      <c r="P17" s="225"/>
      <c r="Q17" s="15"/>
      <c r="S17" s="166" t="str">
        <f>VLOOKUP(M17,Revs!$D$27:$F$56,2,FALSE)</f>
        <v>Y</v>
      </c>
    </row>
    <row r="18" spans="1:19" ht="13.5">
      <c r="A18" s="6">
        <f t="shared" si="1"/>
        <v>1</v>
      </c>
      <c r="B18" s="13"/>
      <c r="C18" s="266" t="s">
        <v>181</v>
      </c>
      <c r="D18" s="243" t="s">
        <v>145</v>
      </c>
      <c r="E18" s="188" t="s">
        <v>24</v>
      </c>
      <c r="F18" s="296" t="s">
        <v>14</v>
      </c>
      <c r="G18" s="296" t="s">
        <v>24</v>
      </c>
      <c r="H18" s="296" t="s">
        <v>24</v>
      </c>
      <c r="I18" s="192"/>
      <c r="J18" s="189"/>
      <c r="K18" s="189"/>
      <c r="L18" s="189"/>
      <c r="M18" s="297" t="s">
        <v>59</v>
      </c>
      <c r="N18" s="293"/>
      <c r="O18" s="177" t="s">
        <v>51</v>
      </c>
      <c r="P18" s="226"/>
      <c r="Q18" s="15"/>
      <c r="S18" s="166" t="str">
        <f>VLOOKUP(M18,Revs!$D$27:$F$56,2,FALSE)</f>
        <v>Y</v>
      </c>
    </row>
    <row r="19" spans="1:19" ht="13.5">
      <c r="A19" s="6">
        <f t="shared" si="1"/>
        <v>11</v>
      </c>
      <c r="B19" s="13"/>
      <c r="C19" s="267" t="s">
        <v>182</v>
      </c>
      <c r="D19" s="244" t="s">
        <v>146</v>
      </c>
      <c r="E19" s="178" t="s">
        <v>210</v>
      </c>
      <c r="F19" s="298" t="s">
        <v>187</v>
      </c>
      <c r="G19" s="298" t="s">
        <v>11</v>
      </c>
      <c r="H19" s="298" t="s">
        <v>150</v>
      </c>
      <c r="I19" s="193"/>
      <c r="J19" s="123"/>
      <c r="K19" s="123"/>
      <c r="L19" s="123"/>
      <c r="M19" s="290" t="s">
        <v>219</v>
      </c>
      <c r="N19" s="291"/>
      <c r="O19" s="227" t="s">
        <v>51</v>
      </c>
      <c r="P19" s="228" t="s">
        <v>51</v>
      </c>
      <c r="Q19" s="15"/>
      <c r="S19" s="166" t="str">
        <f>VLOOKUP(M19,Revs!$D$27:$F$56,2,FALSE)</f>
        <v>Y</v>
      </c>
    </row>
    <row r="20" spans="1:19" ht="13.5">
      <c r="A20" s="6">
        <f t="shared" si="1"/>
        <v>11</v>
      </c>
      <c r="B20" s="13"/>
      <c r="C20" s="268" t="s">
        <v>183</v>
      </c>
      <c r="D20" s="245" t="s">
        <v>147</v>
      </c>
      <c r="E20" s="179" t="s">
        <v>215</v>
      </c>
      <c r="F20" s="294" t="s">
        <v>213</v>
      </c>
      <c r="G20" s="294" t="s">
        <v>13</v>
      </c>
      <c r="H20" s="294" t="s">
        <v>11</v>
      </c>
      <c r="I20" s="191"/>
      <c r="J20" s="122"/>
      <c r="K20" s="122"/>
      <c r="L20" s="122"/>
      <c r="M20" s="286" t="s">
        <v>219</v>
      </c>
      <c r="N20" s="292"/>
      <c r="O20" s="175" t="s">
        <v>51</v>
      </c>
      <c r="P20" s="225"/>
      <c r="Q20" s="15"/>
      <c r="S20" s="166" t="str">
        <f>VLOOKUP(M20,Revs!$D$27:$F$56,2,FALSE)</f>
        <v>Y</v>
      </c>
    </row>
    <row r="21" spans="1:19" ht="13.5">
      <c r="A21" s="6">
        <f t="shared" si="1"/>
        <v>11</v>
      </c>
      <c r="B21" s="13"/>
      <c r="C21" s="268" t="s">
        <v>184</v>
      </c>
      <c r="D21" s="245" t="s">
        <v>148</v>
      </c>
      <c r="E21" s="179" t="s">
        <v>211</v>
      </c>
      <c r="F21" s="294" t="s">
        <v>188</v>
      </c>
      <c r="G21" s="294" t="s">
        <v>11</v>
      </c>
      <c r="H21" s="294" t="s">
        <v>150</v>
      </c>
      <c r="I21" s="191"/>
      <c r="J21" s="122"/>
      <c r="K21" s="122"/>
      <c r="L21" s="122"/>
      <c r="M21" s="286" t="s">
        <v>220</v>
      </c>
      <c r="N21" s="292"/>
      <c r="O21" s="175" t="s">
        <v>51</v>
      </c>
      <c r="P21" s="225" t="s">
        <v>51</v>
      </c>
      <c r="Q21" s="15"/>
      <c r="S21" s="166" t="str">
        <f>VLOOKUP(M21,Revs!$D$27:$F$56,2,FALSE)</f>
        <v>Y</v>
      </c>
    </row>
    <row r="22" spans="1:19" ht="14.25" thickBot="1">
      <c r="A22" s="6">
        <f t="shared" si="1"/>
        <v>11</v>
      </c>
      <c r="B22" s="13"/>
      <c r="C22" s="269" t="s">
        <v>185</v>
      </c>
      <c r="D22" s="246" t="s">
        <v>149</v>
      </c>
      <c r="E22" s="218" t="s">
        <v>216</v>
      </c>
      <c r="F22" s="299" t="s">
        <v>214</v>
      </c>
      <c r="G22" s="299" t="s">
        <v>13</v>
      </c>
      <c r="H22" s="299" t="s">
        <v>11</v>
      </c>
      <c r="I22" s="194"/>
      <c r="J22" s="124"/>
      <c r="K22" s="124"/>
      <c r="L22" s="124"/>
      <c r="M22" s="300" t="s">
        <v>220</v>
      </c>
      <c r="N22" s="301"/>
      <c r="O22" s="229" t="s">
        <v>51</v>
      </c>
      <c r="P22" s="230"/>
      <c r="Q22" s="15"/>
      <c r="S22" s="166" t="str">
        <f>VLOOKUP(M22,Revs!$D$27:$F$56,2,FALSE)</f>
        <v>Y</v>
      </c>
    </row>
    <row r="23" spans="1:19" ht="13.5">
      <c r="B23" s="13"/>
      <c r="C23" s="49"/>
      <c r="D23" s="49"/>
      <c r="E23" s="50"/>
      <c r="F23" s="51"/>
      <c r="G23" s="51"/>
      <c r="H23" s="51"/>
      <c r="I23" s="43"/>
      <c r="J23" s="52"/>
      <c r="K23" s="52"/>
      <c r="L23" s="52"/>
      <c r="M23" s="43"/>
      <c r="N23" s="51"/>
      <c r="O23" s="53"/>
      <c r="P23" s="53"/>
      <c r="Q23" s="15"/>
    </row>
    <row r="24" spans="1:19" ht="13.5">
      <c r="B24" s="13"/>
      <c r="C24" s="49"/>
      <c r="D24" s="49"/>
      <c r="E24" s="50"/>
      <c r="F24" s="51"/>
      <c r="G24" s="51"/>
      <c r="H24" s="51"/>
      <c r="I24" s="43"/>
      <c r="J24" s="52"/>
      <c r="K24" s="52"/>
      <c r="L24" s="52"/>
      <c r="M24" s="43"/>
      <c r="N24" s="51"/>
      <c r="O24" s="53"/>
      <c r="P24" s="53"/>
      <c r="Q24" s="15"/>
    </row>
    <row r="25" spans="1:19" ht="13.5">
      <c r="B25" s="13"/>
      <c r="C25" s="49"/>
      <c r="D25" s="49"/>
      <c r="E25" s="57"/>
      <c r="F25" s="56" t="s">
        <v>53</v>
      </c>
      <c r="G25" s="54"/>
      <c r="H25" s="55" t="s">
        <v>18</v>
      </c>
      <c r="I25" s="55" t="s">
        <v>55</v>
      </c>
      <c r="J25" s="52"/>
      <c r="K25" s="52"/>
      <c r="L25" s="52"/>
      <c r="M25" s="43"/>
      <c r="N25" s="51"/>
      <c r="O25" s="53"/>
      <c r="P25" s="53"/>
      <c r="Q25" s="15"/>
    </row>
    <row r="26" spans="1:19" ht="13.5">
      <c r="B26" s="13"/>
      <c r="C26" s="49"/>
      <c r="D26" s="49"/>
      <c r="E26" s="57"/>
      <c r="F26" s="57"/>
      <c r="G26" s="51"/>
      <c r="H26" s="51"/>
      <c r="I26" s="43"/>
      <c r="J26" s="52"/>
      <c r="K26" s="52"/>
      <c r="L26" s="52"/>
      <c r="M26" s="43"/>
      <c r="N26" s="51"/>
      <c r="O26" s="53"/>
      <c r="P26" s="53"/>
      <c r="Q26" s="15"/>
    </row>
    <row r="27" spans="1:19" ht="13.5">
      <c r="B27" s="13"/>
      <c r="C27" s="49"/>
      <c r="D27" s="49"/>
      <c r="E27" s="57"/>
      <c r="F27" s="57"/>
      <c r="G27" s="51"/>
      <c r="H27" s="51"/>
      <c r="I27" s="43"/>
      <c r="J27" s="52"/>
      <c r="K27" s="52"/>
      <c r="L27" s="52"/>
      <c r="M27" s="43"/>
      <c r="N27" s="51"/>
      <c r="O27" s="53"/>
      <c r="P27" s="53"/>
      <c r="Q27" s="15"/>
    </row>
    <row r="28" spans="1:19" ht="13.5">
      <c r="B28" s="13"/>
      <c r="C28" s="49"/>
      <c r="D28" s="49"/>
      <c r="E28" s="57"/>
      <c r="F28" s="56" t="s">
        <v>54</v>
      </c>
      <c r="G28" s="54"/>
      <c r="H28" s="55" t="s">
        <v>18</v>
      </c>
      <c r="I28" s="55" t="s">
        <v>55</v>
      </c>
      <c r="J28" s="52"/>
      <c r="K28" s="52"/>
      <c r="L28" s="52"/>
      <c r="M28" s="43"/>
      <c r="N28" s="51"/>
      <c r="O28" s="53"/>
      <c r="P28" s="53"/>
      <c r="Q28" s="15"/>
    </row>
    <row r="29" spans="1:19" ht="14.25" thickBot="1">
      <c r="B29" s="18"/>
      <c r="C29" s="63"/>
      <c r="D29" s="63"/>
      <c r="E29" s="64"/>
      <c r="F29" s="64"/>
      <c r="G29" s="17"/>
      <c r="H29" s="17"/>
      <c r="I29" s="16"/>
      <c r="J29" s="65"/>
      <c r="K29" s="65"/>
      <c r="L29" s="65"/>
      <c r="M29" s="16"/>
      <c r="N29" s="17"/>
      <c r="O29" s="66"/>
      <c r="P29" s="66"/>
      <c r="Q29" s="19"/>
    </row>
  </sheetData>
  <phoneticPr fontId="0" type="noConversion"/>
  <conditionalFormatting sqref="E7:L22 N7:N22 P7:P22 S7:S22">
    <cfRule type="expression" dxfId="3" priority="1">
      <formula>$S7="-"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  <pageSetUpPr fitToPage="1"/>
  </sheetPr>
  <dimension ref="A1:S27"/>
  <sheetViews>
    <sheetView view="pageBreakPreview" zoomScaleNormal="75" zoomScaleSheetLayoutView="100" workbookViewId="0">
      <selection activeCell="E7" sqref="E7"/>
    </sheetView>
  </sheetViews>
  <sheetFormatPr defaultRowHeight="12.75"/>
  <cols>
    <col min="1" max="1" width="3.42578125" style="6" customWidth="1"/>
    <col min="2" max="2" width="3" style="6" customWidth="1"/>
    <col min="3" max="4" width="7.5703125" style="6" customWidth="1"/>
    <col min="5" max="5" width="22.42578125" style="8" customWidth="1"/>
    <col min="6" max="6" width="38.42578125" style="6" customWidth="1"/>
    <col min="7" max="8" width="16.42578125" style="8" customWidth="1"/>
    <col min="9" max="9" width="11.28515625" style="7" customWidth="1"/>
    <col min="10" max="10" width="12.5703125" style="7" customWidth="1"/>
    <col min="11" max="12" width="9.7109375" style="7" customWidth="1"/>
    <col min="13" max="13" width="3.85546875" style="7" customWidth="1"/>
    <col min="14" max="14" width="22.28515625" style="8" customWidth="1"/>
    <col min="15" max="16" width="9.7109375" style="7" customWidth="1"/>
    <col min="17" max="17" width="2.140625" style="6" customWidth="1"/>
    <col min="18" max="18" width="3.7109375" style="6" customWidth="1"/>
    <col min="19" max="16384" width="9.140625" style="6"/>
  </cols>
  <sheetData>
    <row r="1" spans="1:19" ht="13.5" thickBot="1"/>
    <row r="2" spans="1:19" ht="15">
      <c r="B2" s="9"/>
      <c r="C2" s="10"/>
      <c r="D2" s="10"/>
      <c r="E2" s="11"/>
      <c r="F2" s="10"/>
      <c r="G2" s="11"/>
      <c r="H2" s="11"/>
      <c r="I2" s="2"/>
      <c r="J2" s="2"/>
      <c r="K2" s="2"/>
      <c r="L2" s="2"/>
      <c r="M2" s="2"/>
      <c r="N2" s="11"/>
      <c r="O2" s="2"/>
      <c r="P2" s="2"/>
      <c r="Q2" s="12"/>
    </row>
    <row r="3" spans="1:19" ht="20.25">
      <c r="B3" s="13"/>
      <c r="C3" s="4"/>
      <c r="D3" s="4"/>
      <c r="E3" s="3"/>
      <c r="F3" s="25" t="str">
        <f>Revs!E3</f>
        <v>&lt;&lt; SITE NAME &gt;&gt;</v>
      </c>
      <c r="G3" s="14"/>
      <c r="H3" s="14"/>
      <c r="I3" s="1"/>
      <c r="J3" s="1"/>
      <c r="K3" s="1"/>
      <c r="L3" s="1"/>
      <c r="M3" s="1"/>
      <c r="N3" s="59"/>
      <c r="O3" s="1"/>
      <c r="P3" s="1"/>
      <c r="Q3" s="15"/>
    </row>
    <row r="4" spans="1:19" ht="20.25">
      <c r="B4" s="13"/>
      <c r="C4" s="4"/>
      <c r="D4" s="4"/>
      <c r="E4" s="5"/>
      <c r="F4" s="35" t="s">
        <v>56</v>
      </c>
      <c r="G4" s="25" t="s">
        <v>84</v>
      </c>
      <c r="H4" s="14"/>
      <c r="I4" s="1"/>
      <c r="J4" s="1"/>
      <c r="K4" s="1"/>
      <c r="L4" s="1"/>
      <c r="M4" s="1"/>
      <c r="N4" s="59"/>
      <c r="O4" s="1"/>
      <c r="P4" s="1"/>
      <c r="Q4" s="15"/>
    </row>
    <row r="5" spans="1:19" ht="16.5" thickBot="1">
      <c r="B5" s="13"/>
      <c r="C5" s="4"/>
      <c r="D5" s="4"/>
      <c r="E5" s="5"/>
      <c r="F5" s="4"/>
      <c r="G5" s="14"/>
      <c r="H5" s="14"/>
      <c r="I5" s="1"/>
      <c r="J5" s="1"/>
      <c r="K5" s="1"/>
      <c r="L5" s="1"/>
      <c r="M5" s="1"/>
      <c r="N5" s="59"/>
      <c r="O5" s="1"/>
      <c r="P5" s="1"/>
      <c r="Q5" s="15"/>
    </row>
    <row r="6" spans="1:19" ht="16.5" thickBot="1">
      <c r="B6" s="13"/>
      <c r="C6" s="109" t="s">
        <v>0</v>
      </c>
      <c r="D6" s="110" t="s">
        <v>26</v>
      </c>
      <c r="E6" s="111" t="s">
        <v>60</v>
      </c>
      <c r="F6" s="111" t="s">
        <v>2</v>
      </c>
      <c r="G6" s="112" t="s">
        <v>7</v>
      </c>
      <c r="H6" s="112" t="s">
        <v>8</v>
      </c>
      <c r="I6" s="111" t="s">
        <v>1</v>
      </c>
      <c r="J6" s="111" t="s">
        <v>5</v>
      </c>
      <c r="K6" s="111" t="s">
        <v>25</v>
      </c>
      <c r="L6" s="111" t="s">
        <v>26</v>
      </c>
      <c r="M6" s="111" t="s">
        <v>23</v>
      </c>
      <c r="N6" s="111" t="s">
        <v>6</v>
      </c>
      <c r="O6" s="113" t="s">
        <v>50</v>
      </c>
      <c r="P6" s="114" t="s">
        <v>52</v>
      </c>
      <c r="Q6" s="15"/>
    </row>
    <row r="7" spans="1:19" ht="13.5">
      <c r="A7" s="6">
        <f t="shared" ref="A7:A14" si="0">LEN(E7)</f>
        <v>1</v>
      </c>
      <c r="B7" s="13"/>
      <c r="C7" s="270" t="s">
        <v>192</v>
      </c>
      <c r="D7" s="253" t="s">
        <v>151</v>
      </c>
      <c r="E7" s="164" t="s">
        <v>24</v>
      </c>
      <c r="F7" s="165" t="s">
        <v>14</v>
      </c>
      <c r="G7" s="165" t="s">
        <v>24</v>
      </c>
      <c r="H7" s="165" t="s">
        <v>24</v>
      </c>
      <c r="I7" s="121"/>
      <c r="J7" s="121"/>
      <c r="K7" s="190"/>
      <c r="L7" s="190"/>
      <c r="M7" s="155" t="s">
        <v>59</v>
      </c>
      <c r="N7" s="156" t="s">
        <v>121</v>
      </c>
      <c r="O7" s="40" t="s">
        <v>51</v>
      </c>
      <c r="P7" s="37"/>
      <c r="Q7" s="15"/>
      <c r="S7" s="166" t="str">
        <f>VLOOKUP(M7,Revs!$D$27:$F$56,2,FALSE)</f>
        <v>Y</v>
      </c>
    </row>
    <row r="8" spans="1:19" ht="13.5">
      <c r="A8" s="6">
        <f t="shared" si="0"/>
        <v>1</v>
      </c>
      <c r="B8" s="13"/>
      <c r="C8" s="268" t="s">
        <v>193</v>
      </c>
      <c r="D8" s="245" t="s">
        <v>152</v>
      </c>
      <c r="E8" s="23" t="s">
        <v>24</v>
      </c>
      <c r="F8" s="154" t="s">
        <v>14</v>
      </c>
      <c r="G8" s="21" t="s">
        <v>24</v>
      </c>
      <c r="H8" s="154" t="s">
        <v>24</v>
      </c>
      <c r="I8" s="191"/>
      <c r="J8" s="122"/>
      <c r="K8" s="122"/>
      <c r="L8" s="122"/>
      <c r="M8" s="36" t="s">
        <v>59</v>
      </c>
      <c r="N8" s="160" t="s">
        <v>121</v>
      </c>
      <c r="O8" s="41" t="s">
        <v>51</v>
      </c>
      <c r="P8" s="38"/>
      <c r="Q8" s="15"/>
      <c r="S8" s="166" t="str">
        <f>VLOOKUP(M8,Revs!$D$27:$F$56,2,FALSE)</f>
        <v>Y</v>
      </c>
    </row>
    <row r="9" spans="1:19" ht="13.5">
      <c r="A9" s="6">
        <f t="shared" si="0"/>
        <v>1</v>
      </c>
      <c r="B9" s="13"/>
      <c r="C9" s="268" t="s">
        <v>194</v>
      </c>
      <c r="D9" s="245" t="s">
        <v>153</v>
      </c>
      <c r="E9" s="23" t="s">
        <v>24</v>
      </c>
      <c r="F9" s="154" t="s">
        <v>14</v>
      </c>
      <c r="G9" s="154" t="s">
        <v>24</v>
      </c>
      <c r="H9" s="154" t="s">
        <v>24</v>
      </c>
      <c r="I9" s="191"/>
      <c r="J9" s="122"/>
      <c r="K9" s="122"/>
      <c r="L9" s="122"/>
      <c r="M9" s="36" t="s">
        <v>59</v>
      </c>
      <c r="N9" s="160" t="s">
        <v>122</v>
      </c>
      <c r="O9" s="41" t="s">
        <v>51</v>
      </c>
      <c r="P9" s="38"/>
      <c r="Q9" s="15"/>
      <c r="S9" s="166" t="str">
        <f>VLOOKUP(M9,Revs!$D$27:$F$56,2,FALSE)</f>
        <v>Y</v>
      </c>
    </row>
    <row r="10" spans="1:19" ht="13.5">
      <c r="A10" s="6">
        <f t="shared" si="0"/>
        <v>1</v>
      </c>
      <c r="B10" s="13"/>
      <c r="C10" s="271" t="s">
        <v>195</v>
      </c>
      <c r="D10" s="254" t="s">
        <v>154</v>
      </c>
      <c r="E10" s="183" t="s">
        <v>24</v>
      </c>
      <c r="F10" s="184" t="s">
        <v>14</v>
      </c>
      <c r="G10" s="91" t="s">
        <v>24</v>
      </c>
      <c r="H10" s="91" t="s">
        <v>24</v>
      </c>
      <c r="I10" s="192"/>
      <c r="J10" s="189"/>
      <c r="K10" s="189"/>
      <c r="L10" s="189"/>
      <c r="M10" s="92" t="s">
        <v>59</v>
      </c>
      <c r="N10" s="93" t="s">
        <v>122</v>
      </c>
      <c r="O10" s="94" t="s">
        <v>51</v>
      </c>
      <c r="P10" s="95"/>
      <c r="Q10" s="15"/>
      <c r="S10" s="166" t="str">
        <f>VLOOKUP(M10,Revs!$D$27:$F$56,2,FALSE)</f>
        <v>Y</v>
      </c>
    </row>
    <row r="11" spans="1:19" ht="13.5">
      <c r="A11" s="6">
        <f t="shared" si="0"/>
        <v>1</v>
      </c>
      <c r="B11" s="13"/>
      <c r="C11" s="267" t="s">
        <v>196</v>
      </c>
      <c r="D11" s="244" t="s">
        <v>155</v>
      </c>
      <c r="E11" s="185" t="s">
        <v>24</v>
      </c>
      <c r="F11" s="186" t="s">
        <v>14</v>
      </c>
      <c r="G11" s="86" t="s">
        <v>24</v>
      </c>
      <c r="H11" s="86" t="s">
        <v>24</v>
      </c>
      <c r="I11" s="193"/>
      <c r="J11" s="123"/>
      <c r="K11" s="123"/>
      <c r="L11" s="123"/>
      <c r="M11" s="87" t="s">
        <v>59</v>
      </c>
      <c r="N11" s="88" t="s">
        <v>122</v>
      </c>
      <c r="O11" s="89" t="s">
        <v>51</v>
      </c>
      <c r="P11" s="90"/>
      <c r="Q11" s="15"/>
      <c r="S11" s="166" t="str">
        <f>VLOOKUP(M11,Revs!$D$27:$F$56,2,FALSE)</f>
        <v>Y</v>
      </c>
    </row>
    <row r="12" spans="1:19" ht="13.5">
      <c r="A12" s="6">
        <f t="shared" si="0"/>
        <v>1</v>
      </c>
      <c r="B12" s="13"/>
      <c r="C12" s="268" t="s">
        <v>197</v>
      </c>
      <c r="D12" s="245" t="s">
        <v>156</v>
      </c>
      <c r="E12" s="180" t="s">
        <v>24</v>
      </c>
      <c r="F12" s="182" t="s">
        <v>14</v>
      </c>
      <c r="G12" s="21" t="s">
        <v>24</v>
      </c>
      <c r="H12" s="154" t="s">
        <v>24</v>
      </c>
      <c r="I12" s="191"/>
      <c r="J12" s="122"/>
      <c r="K12" s="122"/>
      <c r="L12" s="122"/>
      <c r="M12" s="36" t="s">
        <v>59</v>
      </c>
      <c r="N12" s="61" t="s">
        <v>122</v>
      </c>
      <c r="O12" s="41" t="s">
        <v>51</v>
      </c>
      <c r="P12" s="38"/>
      <c r="Q12" s="15"/>
      <c r="S12" s="166" t="str">
        <f>VLOOKUP(M12,Revs!$D$27:$F$56,2,FALSE)</f>
        <v>Y</v>
      </c>
    </row>
    <row r="13" spans="1:19" ht="13.5">
      <c r="A13" s="6">
        <f t="shared" si="0"/>
        <v>1</v>
      </c>
      <c r="B13" s="13"/>
      <c r="C13" s="268" t="s">
        <v>198</v>
      </c>
      <c r="D13" s="245" t="s">
        <v>157</v>
      </c>
      <c r="E13" s="180" t="s">
        <v>24</v>
      </c>
      <c r="F13" s="182" t="s">
        <v>14</v>
      </c>
      <c r="G13" s="21" t="s">
        <v>24</v>
      </c>
      <c r="H13" s="21" t="s">
        <v>24</v>
      </c>
      <c r="I13" s="191"/>
      <c r="J13" s="122"/>
      <c r="K13" s="122"/>
      <c r="L13" s="122"/>
      <c r="M13" s="36" t="s">
        <v>59</v>
      </c>
      <c r="N13" s="61" t="s">
        <v>122</v>
      </c>
      <c r="O13" s="41" t="s">
        <v>51</v>
      </c>
      <c r="P13" s="38"/>
      <c r="Q13" s="15"/>
      <c r="S13" s="166" t="str">
        <f>VLOOKUP(M13,Revs!$D$27:$F$56,2,FALSE)</f>
        <v>Y</v>
      </c>
    </row>
    <row r="14" spans="1:19" ht="14.25" thickBot="1">
      <c r="A14" s="6">
        <f t="shared" si="0"/>
        <v>1</v>
      </c>
      <c r="B14" s="13"/>
      <c r="C14" s="269" t="s">
        <v>199</v>
      </c>
      <c r="D14" s="246" t="s">
        <v>158</v>
      </c>
      <c r="E14" s="207" t="s">
        <v>24</v>
      </c>
      <c r="F14" s="208" t="s">
        <v>14</v>
      </c>
      <c r="G14" s="22" t="s">
        <v>24</v>
      </c>
      <c r="H14" s="22" t="s">
        <v>24</v>
      </c>
      <c r="I14" s="194"/>
      <c r="J14" s="124"/>
      <c r="K14" s="124"/>
      <c r="L14" s="124"/>
      <c r="M14" s="187" t="s">
        <v>59</v>
      </c>
      <c r="N14" s="62" t="s">
        <v>122</v>
      </c>
      <c r="O14" s="42" t="s">
        <v>51</v>
      </c>
      <c r="P14" s="39"/>
      <c r="Q14" s="15"/>
      <c r="S14" s="166" t="str">
        <f>VLOOKUP(M14,Revs!$D$27:$F$56,2,FALSE)</f>
        <v>Y</v>
      </c>
    </row>
    <row r="15" spans="1:19" ht="13.5">
      <c r="B15" s="13"/>
      <c r="C15" s="49"/>
      <c r="D15" s="49"/>
      <c r="E15" s="50"/>
      <c r="F15" s="51"/>
      <c r="G15" s="51"/>
      <c r="H15" s="51"/>
      <c r="I15" s="43"/>
      <c r="J15" s="52"/>
      <c r="K15" s="52"/>
      <c r="L15" s="52"/>
      <c r="M15" s="43"/>
      <c r="N15" s="51"/>
      <c r="O15" s="53"/>
      <c r="P15" s="53"/>
      <c r="Q15" s="15"/>
    </row>
    <row r="16" spans="1:19" ht="13.5">
      <c r="B16" s="13"/>
      <c r="C16" s="49"/>
      <c r="D16" s="49"/>
      <c r="E16" s="50"/>
      <c r="F16" s="51"/>
      <c r="G16" s="51"/>
      <c r="H16" s="51"/>
      <c r="I16" s="43"/>
      <c r="J16" s="52"/>
      <c r="K16" s="52"/>
      <c r="L16" s="52"/>
      <c r="M16" s="43"/>
      <c r="N16" s="51"/>
      <c r="O16" s="53"/>
      <c r="P16" s="53"/>
      <c r="Q16" s="15"/>
    </row>
    <row r="17" spans="2:17" ht="13.5">
      <c r="B17" s="13"/>
      <c r="C17" s="49"/>
      <c r="D17" s="49"/>
      <c r="E17" s="57"/>
      <c r="F17" s="56" t="s">
        <v>53</v>
      </c>
      <c r="G17" s="54"/>
      <c r="H17" s="55" t="s">
        <v>18</v>
      </c>
      <c r="I17" s="55" t="s">
        <v>55</v>
      </c>
      <c r="J17" s="52"/>
      <c r="K17" s="52"/>
      <c r="L17" s="52"/>
      <c r="M17" s="43"/>
      <c r="N17" s="51"/>
      <c r="O17" s="53"/>
      <c r="P17" s="53"/>
      <c r="Q17" s="15"/>
    </row>
    <row r="18" spans="2:17" ht="13.5">
      <c r="B18" s="13"/>
      <c r="C18" s="49"/>
      <c r="D18" s="49"/>
      <c r="E18" s="57"/>
      <c r="F18" s="57"/>
      <c r="G18" s="51"/>
      <c r="H18" s="51"/>
      <c r="I18" s="43"/>
      <c r="J18" s="52"/>
      <c r="K18" s="52"/>
      <c r="L18" s="52"/>
      <c r="M18" s="43"/>
      <c r="N18" s="51"/>
      <c r="O18" s="53"/>
      <c r="P18" s="53"/>
      <c r="Q18" s="15"/>
    </row>
    <row r="19" spans="2:17" ht="13.5">
      <c r="B19" s="13"/>
      <c r="C19" s="49"/>
      <c r="D19" s="49"/>
      <c r="E19" s="57"/>
      <c r="F19" s="57"/>
      <c r="G19" s="51"/>
      <c r="H19" s="51"/>
      <c r="I19" s="43"/>
      <c r="J19" s="52"/>
      <c r="K19" s="52"/>
      <c r="L19" s="52"/>
      <c r="M19" s="43"/>
      <c r="N19" s="51"/>
      <c r="O19" s="53"/>
      <c r="P19" s="53"/>
      <c r="Q19" s="15"/>
    </row>
    <row r="20" spans="2:17" ht="13.5">
      <c r="B20" s="13"/>
      <c r="C20" s="49"/>
      <c r="D20" s="49"/>
      <c r="E20" s="57"/>
      <c r="F20" s="56" t="s">
        <v>54</v>
      </c>
      <c r="G20" s="54"/>
      <c r="H20" s="55" t="s">
        <v>18</v>
      </c>
      <c r="I20" s="55" t="s">
        <v>55</v>
      </c>
      <c r="J20" s="52"/>
      <c r="K20" s="52"/>
      <c r="L20" s="52"/>
      <c r="M20" s="43"/>
      <c r="N20" s="51"/>
      <c r="O20" s="53"/>
      <c r="P20" s="53"/>
      <c r="Q20" s="15"/>
    </row>
    <row r="21" spans="2:17" ht="14.25" thickBot="1">
      <c r="B21" s="18"/>
      <c r="C21" s="63"/>
      <c r="D21" s="63"/>
      <c r="E21" s="64"/>
      <c r="F21" s="64"/>
      <c r="G21" s="17"/>
      <c r="H21" s="17"/>
      <c r="I21" s="16"/>
      <c r="J21" s="65"/>
      <c r="K21" s="65"/>
      <c r="L21" s="65"/>
      <c r="M21" s="16"/>
      <c r="N21" s="17"/>
      <c r="O21" s="66"/>
      <c r="P21" s="66"/>
      <c r="Q21" s="19"/>
    </row>
    <row r="22" spans="2:17">
      <c r="I22" s="8"/>
      <c r="J22" s="8"/>
      <c r="K22" s="8"/>
      <c r="L22" s="8"/>
      <c r="M22" s="8"/>
      <c r="O22" s="8"/>
      <c r="P22" s="8"/>
    </row>
    <row r="23" spans="2:17">
      <c r="I23" s="8"/>
      <c r="J23" s="8"/>
      <c r="K23" s="8"/>
      <c r="L23" s="8"/>
      <c r="M23" s="8"/>
      <c r="O23" s="8"/>
      <c r="P23" s="8"/>
    </row>
    <row r="24" spans="2:17">
      <c r="I24" s="8"/>
      <c r="J24" s="8"/>
      <c r="K24" s="8"/>
      <c r="L24" s="8"/>
      <c r="M24" s="8"/>
      <c r="O24" s="8"/>
      <c r="P24" s="8"/>
    </row>
    <row r="25" spans="2:17">
      <c r="I25" s="8"/>
      <c r="J25" s="8"/>
      <c r="K25" s="8"/>
      <c r="L25" s="8"/>
      <c r="M25" s="8"/>
      <c r="O25" s="8"/>
      <c r="P25" s="8"/>
    </row>
    <row r="26" spans="2:17">
      <c r="I26" s="8"/>
      <c r="J26" s="8"/>
      <c r="K26" s="8"/>
      <c r="L26" s="8"/>
      <c r="M26" s="8"/>
      <c r="O26" s="8"/>
      <c r="P26" s="8"/>
    </row>
    <row r="27" spans="2:17">
      <c r="I27" s="8"/>
      <c r="J27" s="8"/>
      <c r="K27" s="8"/>
      <c r="L27" s="8"/>
      <c r="M27" s="8"/>
      <c r="O27" s="8"/>
      <c r="P27" s="8"/>
    </row>
  </sheetData>
  <conditionalFormatting sqref="E7:L14 N7:N14 P7:P14 S7:S14">
    <cfRule type="expression" dxfId="2" priority="1">
      <formula>$S$7="-"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S31"/>
  <sheetViews>
    <sheetView view="pageBreakPreview" zoomScaleNormal="75" zoomScaleSheetLayoutView="100" workbookViewId="0">
      <selection activeCell="A40" sqref="A40"/>
    </sheetView>
  </sheetViews>
  <sheetFormatPr defaultRowHeight="12.75"/>
  <cols>
    <col min="1" max="1" width="3.42578125" style="6" customWidth="1"/>
    <col min="2" max="2" width="3" style="6" customWidth="1"/>
    <col min="3" max="3" width="7.5703125" style="6" customWidth="1"/>
    <col min="4" max="4" width="11.28515625" style="6" customWidth="1"/>
    <col min="5" max="5" width="22.42578125" style="8" customWidth="1"/>
    <col min="6" max="6" width="38.42578125" style="6" customWidth="1"/>
    <col min="7" max="8" width="16.42578125" style="8" customWidth="1"/>
    <col min="9" max="9" width="11.28515625" style="7" customWidth="1"/>
    <col min="10" max="10" width="12.5703125" style="7" customWidth="1"/>
    <col min="11" max="12" width="9.7109375" style="7" customWidth="1"/>
    <col min="13" max="13" width="3.85546875" style="7" customWidth="1"/>
    <col min="14" max="14" width="22.28515625" style="8" customWidth="1"/>
    <col min="15" max="16" width="9.7109375" style="7" customWidth="1"/>
    <col min="17" max="17" width="2.140625" style="6" customWidth="1"/>
    <col min="18" max="18" width="3.7109375" style="6" customWidth="1"/>
    <col min="19" max="16384" width="9.140625" style="6"/>
  </cols>
  <sheetData>
    <row r="1" spans="1:19" ht="13.5" thickBot="1"/>
    <row r="2" spans="1:19" ht="15">
      <c r="B2" s="9"/>
      <c r="C2" s="10"/>
      <c r="D2" s="10"/>
      <c r="E2" s="11"/>
      <c r="F2" s="10"/>
      <c r="G2" s="11"/>
      <c r="H2" s="11"/>
      <c r="I2" s="2"/>
      <c r="J2" s="2"/>
      <c r="K2" s="2"/>
      <c r="L2" s="2"/>
      <c r="M2" s="2"/>
      <c r="N2" s="11"/>
      <c r="O2" s="2"/>
      <c r="P2" s="2"/>
      <c r="Q2" s="12"/>
    </row>
    <row r="3" spans="1:19" ht="20.25">
      <c r="B3" s="13"/>
      <c r="C3" s="4"/>
      <c r="D3" s="4"/>
      <c r="E3" s="3"/>
      <c r="F3" s="25" t="str">
        <f>Revs!E3</f>
        <v>&lt;&lt; SITE NAME &gt;&gt;</v>
      </c>
      <c r="G3" s="14"/>
      <c r="H3" s="14"/>
      <c r="I3" s="1"/>
      <c r="J3" s="1"/>
      <c r="K3" s="1"/>
      <c r="L3" s="1"/>
      <c r="M3" s="1"/>
      <c r="N3" s="59"/>
      <c r="O3" s="1"/>
      <c r="P3" s="1"/>
      <c r="Q3" s="15"/>
    </row>
    <row r="4" spans="1:19" ht="20.25">
      <c r="B4" s="13"/>
      <c r="C4" s="4"/>
      <c r="D4" s="4"/>
      <c r="E4" s="5"/>
      <c r="F4" s="35" t="s">
        <v>56</v>
      </c>
      <c r="G4" s="25" t="s">
        <v>86</v>
      </c>
      <c r="H4" s="14"/>
      <c r="I4" s="1"/>
      <c r="J4" s="1"/>
      <c r="K4" s="1"/>
      <c r="L4" s="1"/>
      <c r="M4" s="1"/>
      <c r="N4" s="59"/>
      <c r="O4" s="1"/>
      <c r="P4" s="1"/>
      <c r="Q4" s="15"/>
    </row>
    <row r="5" spans="1:19" ht="16.5" thickBot="1">
      <c r="B5" s="13"/>
      <c r="C5" s="4"/>
      <c r="D5" s="4"/>
      <c r="E5" s="5"/>
      <c r="F5" s="4"/>
      <c r="G5" s="14"/>
      <c r="H5" s="14"/>
      <c r="I5" s="1"/>
      <c r="J5" s="1"/>
      <c r="K5" s="1"/>
      <c r="L5" s="1"/>
      <c r="M5" s="1"/>
      <c r="N5" s="59"/>
      <c r="O5" s="1"/>
      <c r="P5" s="1"/>
      <c r="Q5" s="15"/>
    </row>
    <row r="6" spans="1:19" ht="16.5" thickBot="1">
      <c r="B6" s="13"/>
      <c r="C6" s="115" t="s">
        <v>0</v>
      </c>
      <c r="D6" s="116" t="s">
        <v>26</v>
      </c>
      <c r="E6" s="117" t="s">
        <v>60</v>
      </c>
      <c r="F6" s="117" t="s">
        <v>2</v>
      </c>
      <c r="G6" s="118" t="s">
        <v>3</v>
      </c>
      <c r="H6" s="118" t="s">
        <v>4</v>
      </c>
      <c r="I6" s="117" t="s">
        <v>1</v>
      </c>
      <c r="J6" s="117" t="s">
        <v>5</v>
      </c>
      <c r="K6" s="117" t="s">
        <v>25</v>
      </c>
      <c r="L6" s="117" t="s">
        <v>26</v>
      </c>
      <c r="M6" s="117" t="s">
        <v>23</v>
      </c>
      <c r="N6" s="117" t="s">
        <v>6</v>
      </c>
      <c r="O6" s="119" t="s">
        <v>50</v>
      </c>
      <c r="P6" s="120" t="s">
        <v>52</v>
      </c>
      <c r="Q6" s="15"/>
    </row>
    <row r="7" spans="1:19" ht="13.5">
      <c r="A7" s="6">
        <f t="shared" ref="A7:A12" si="0">LEN(E7)</f>
        <v>1</v>
      </c>
      <c r="B7" s="13"/>
      <c r="C7" s="157" t="s">
        <v>200</v>
      </c>
      <c r="D7" s="127" t="s">
        <v>161</v>
      </c>
      <c r="E7" s="212" t="s">
        <v>24</v>
      </c>
      <c r="F7" s="213" t="s">
        <v>14</v>
      </c>
      <c r="G7" s="214" t="s">
        <v>24</v>
      </c>
      <c r="H7" s="214" t="s">
        <v>24</v>
      </c>
      <c r="I7" s="121"/>
      <c r="J7" s="121"/>
      <c r="K7" s="190"/>
      <c r="L7" s="190"/>
      <c r="M7" s="155" t="s">
        <v>59</v>
      </c>
      <c r="N7" s="60"/>
      <c r="O7" s="40" t="s">
        <v>51</v>
      </c>
      <c r="P7" s="37"/>
      <c r="Q7" s="15"/>
      <c r="S7" s="166" t="str">
        <f>VLOOKUP(M7,Revs!$D$27:$F$56,2,FALSE)</f>
        <v>Y</v>
      </c>
    </row>
    <row r="8" spans="1:19" ht="13.5">
      <c r="A8" s="6">
        <f t="shared" si="0"/>
        <v>1</v>
      </c>
      <c r="B8" s="13"/>
      <c r="C8" s="157" t="s">
        <v>201</v>
      </c>
      <c r="D8" s="158" t="s">
        <v>162</v>
      </c>
      <c r="E8" s="212" t="s">
        <v>24</v>
      </c>
      <c r="F8" s="213" t="s">
        <v>14</v>
      </c>
      <c r="G8" s="69" t="s">
        <v>24</v>
      </c>
      <c r="H8" s="69" t="s">
        <v>24</v>
      </c>
      <c r="I8" s="122"/>
      <c r="J8" s="122"/>
      <c r="K8" s="122"/>
      <c r="L8" s="122"/>
      <c r="M8" s="159" t="s">
        <v>59</v>
      </c>
      <c r="N8" s="61"/>
      <c r="O8" s="41" t="s">
        <v>51</v>
      </c>
      <c r="P8" s="38"/>
      <c r="Q8" s="15"/>
      <c r="S8" s="166" t="str">
        <f>VLOOKUP(M8,Revs!$D$27:$F$56,2,FALSE)</f>
        <v>Y</v>
      </c>
    </row>
    <row r="9" spans="1:19" ht="13.5">
      <c r="A9" s="6">
        <f t="shared" si="0"/>
        <v>1</v>
      </c>
      <c r="B9" s="13"/>
      <c r="C9" s="157" t="s">
        <v>202</v>
      </c>
      <c r="D9" s="158" t="s">
        <v>163</v>
      </c>
      <c r="E9" s="212" t="s">
        <v>24</v>
      </c>
      <c r="F9" s="213" t="s">
        <v>14</v>
      </c>
      <c r="G9" s="69" t="s">
        <v>24</v>
      </c>
      <c r="H9" s="69" t="s">
        <v>24</v>
      </c>
      <c r="I9" s="122"/>
      <c r="J9" s="122"/>
      <c r="K9" s="122"/>
      <c r="L9" s="122"/>
      <c r="M9" s="159" t="s">
        <v>59</v>
      </c>
      <c r="N9" s="61"/>
      <c r="O9" s="41" t="s">
        <v>51</v>
      </c>
      <c r="P9" s="38"/>
      <c r="Q9" s="15"/>
      <c r="S9" s="166" t="str">
        <f>VLOOKUP(M9,Revs!$D$27:$F$56,2,FALSE)</f>
        <v>Y</v>
      </c>
    </row>
    <row r="10" spans="1:19" ht="13.5">
      <c r="A10" s="6">
        <f t="shared" si="0"/>
        <v>1</v>
      </c>
      <c r="B10" s="13"/>
      <c r="C10" s="157" t="s">
        <v>203</v>
      </c>
      <c r="D10" s="158" t="s">
        <v>164</v>
      </c>
      <c r="E10" s="212" t="s">
        <v>24</v>
      </c>
      <c r="F10" s="213" t="s">
        <v>14</v>
      </c>
      <c r="G10" s="69" t="s">
        <v>24</v>
      </c>
      <c r="H10" s="69" t="s">
        <v>24</v>
      </c>
      <c r="I10" s="122"/>
      <c r="J10" s="122"/>
      <c r="K10" s="122"/>
      <c r="L10" s="122"/>
      <c r="M10" s="159" t="s">
        <v>59</v>
      </c>
      <c r="N10" s="61"/>
      <c r="O10" s="41" t="s">
        <v>51</v>
      </c>
      <c r="P10" s="38"/>
      <c r="Q10" s="15"/>
      <c r="S10" s="166" t="str">
        <f>VLOOKUP(M10,Revs!$D$27:$F$56,2,FALSE)</f>
        <v>Y</v>
      </c>
    </row>
    <row r="11" spans="1:19" ht="13.5">
      <c r="A11" s="6">
        <f t="shared" si="0"/>
        <v>1</v>
      </c>
      <c r="B11" s="13"/>
      <c r="C11" s="157" t="s">
        <v>204</v>
      </c>
      <c r="D11" s="158" t="s">
        <v>165</v>
      </c>
      <c r="E11" s="212" t="s">
        <v>24</v>
      </c>
      <c r="F11" s="213" t="s">
        <v>14</v>
      </c>
      <c r="G11" s="69" t="s">
        <v>24</v>
      </c>
      <c r="H11" s="69" t="s">
        <v>24</v>
      </c>
      <c r="I11" s="122"/>
      <c r="J11" s="122"/>
      <c r="K11" s="122"/>
      <c r="L11" s="122"/>
      <c r="M11" s="159" t="s">
        <v>59</v>
      </c>
      <c r="N11" s="61"/>
      <c r="O11" s="41" t="s">
        <v>51</v>
      </c>
      <c r="P11" s="38"/>
      <c r="Q11" s="15"/>
      <c r="S11" s="166" t="str">
        <f>VLOOKUP(M11,Revs!$D$27:$F$56,2,FALSE)</f>
        <v>Y</v>
      </c>
    </row>
    <row r="12" spans="1:19" ht="14.25" thickBot="1">
      <c r="A12" s="6">
        <f t="shared" si="0"/>
        <v>1</v>
      </c>
      <c r="B12" s="13"/>
      <c r="C12" s="157" t="s">
        <v>205</v>
      </c>
      <c r="D12" s="158" t="s">
        <v>166</v>
      </c>
      <c r="E12" s="212" t="s">
        <v>24</v>
      </c>
      <c r="F12" s="213" t="s">
        <v>14</v>
      </c>
      <c r="G12" s="69" t="s">
        <v>24</v>
      </c>
      <c r="H12" s="69" t="s">
        <v>24</v>
      </c>
      <c r="I12" s="122"/>
      <c r="J12" s="122"/>
      <c r="K12" s="122"/>
      <c r="L12" s="122"/>
      <c r="M12" s="159" t="s">
        <v>59</v>
      </c>
      <c r="N12" s="61"/>
      <c r="O12" s="41" t="s">
        <v>51</v>
      </c>
      <c r="P12" s="38"/>
      <c r="Q12" s="15"/>
      <c r="S12" s="166" t="str">
        <f>VLOOKUP(M12,Revs!$D$27:$F$56,2,FALSE)</f>
        <v>Y</v>
      </c>
    </row>
    <row r="13" spans="1:19" ht="13.5">
      <c r="B13" s="13"/>
      <c r="C13" s="44"/>
      <c r="D13" s="44"/>
      <c r="E13" s="45"/>
      <c r="F13" s="46"/>
      <c r="G13" s="46"/>
      <c r="H13" s="46"/>
      <c r="I13" s="195"/>
      <c r="J13" s="196"/>
      <c r="K13" s="196"/>
      <c r="L13" s="196"/>
      <c r="M13" s="47"/>
      <c r="N13" s="46"/>
      <c r="O13" s="48"/>
      <c r="P13" s="48"/>
      <c r="Q13" s="15"/>
    </row>
    <row r="14" spans="1:19" ht="14.25" thickBot="1">
      <c r="B14" s="13"/>
      <c r="C14" s="49"/>
      <c r="D14" s="49"/>
      <c r="E14" s="50"/>
      <c r="F14" s="51"/>
      <c r="G14" s="51"/>
      <c r="H14" s="51"/>
      <c r="I14" s="197"/>
      <c r="J14" s="198"/>
      <c r="K14" s="198"/>
      <c r="L14" s="198"/>
      <c r="M14" s="43"/>
      <c r="N14" s="51"/>
      <c r="O14" s="53"/>
      <c r="P14" s="53"/>
      <c r="Q14" s="15"/>
    </row>
    <row r="15" spans="1:19" ht="16.5" thickBot="1">
      <c r="B15" s="13"/>
      <c r="C15" s="96" t="s">
        <v>0</v>
      </c>
      <c r="D15" s="97" t="s">
        <v>26</v>
      </c>
      <c r="E15" s="98" t="s">
        <v>60</v>
      </c>
      <c r="F15" s="98" t="s">
        <v>2</v>
      </c>
      <c r="G15" s="99" t="s">
        <v>3</v>
      </c>
      <c r="H15" s="99" t="s">
        <v>4</v>
      </c>
      <c r="I15" s="98" t="s">
        <v>1</v>
      </c>
      <c r="J15" s="98" t="s">
        <v>5</v>
      </c>
      <c r="K15" s="98" t="s">
        <v>25</v>
      </c>
      <c r="L15" s="98" t="s">
        <v>26</v>
      </c>
      <c r="M15" s="98" t="s">
        <v>23</v>
      </c>
      <c r="N15" s="98" t="s">
        <v>6</v>
      </c>
      <c r="O15" s="100" t="s">
        <v>50</v>
      </c>
      <c r="P15" s="101" t="s">
        <v>52</v>
      </c>
      <c r="Q15" s="15"/>
    </row>
    <row r="16" spans="1:19" ht="13.5">
      <c r="B16" s="13"/>
      <c r="C16" s="153" t="s">
        <v>206</v>
      </c>
      <c r="D16" s="257" t="s">
        <v>167</v>
      </c>
      <c r="E16" s="164" t="s">
        <v>24</v>
      </c>
      <c r="F16" s="165" t="s">
        <v>14</v>
      </c>
      <c r="G16" s="206" t="s">
        <v>24</v>
      </c>
      <c r="H16" s="206" t="s">
        <v>24</v>
      </c>
      <c r="I16" s="121"/>
      <c r="J16" s="121"/>
      <c r="K16" s="190"/>
      <c r="L16" s="190"/>
      <c r="M16" s="155" t="s">
        <v>59</v>
      </c>
      <c r="N16" s="60"/>
      <c r="O16" s="40" t="s">
        <v>51</v>
      </c>
      <c r="P16" s="37"/>
      <c r="Q16" s="15"/>
      <c r="S16" s="166" t="str">
        <f>VLOOKUP(M16,Revs!$D$27:$F$56,2,FALSE)</f>
        <v>Y</v>
      </c>
    </row>
    <row r="17" spans="2:19" ht="14.25" thickBot="1">
      <c r="B17" s="13"/>
      <c r="C17" s="162" t="s">
        <v>207</v>
      </c>
      <c r="D17" s="258" t="s">
        <v>168</v>
      </c>
      <c r="E17" s="207" t="s">
        <v>24</v>
      </c>
      <c r="F17" s="208" t="s">
        <v>14</v>
      </c>
      <c r="G17" s="163" t="s">
        <v>24</v>
      </c>
      <c r="H17" s="163" t="s">
        <v>24</v>
      </c>
      <c r="I17" s="124"/>
      <c r="J17" s="124"/>
      <c r="K17" s="124"/>
      <c r="L17" s="124"/>
      <c r="M17" s="161" t="s">
        <v>59</v>
      </c>
      <c r="N17" s="62"/>
      <c r="O17" s="42" t="s">
        <v>51</v>
      </c>
      <c r="P17" s="39"/>
      <c r="Q17" s="15"/>
      <c r="S17" s="166" t="str">
        <f>VLOOKUP(M17,Revs!$D$27:$F$56,2,FALSE)</f>
        <v>Y</v>
      </c>
    </row>
    <row r="18" spans="2:19" ht="13.5">
      <c r="B18" s="13"/>
      <c r="C18" s="49"/>
      <c r="D18" s="49"/>
      <c r="E18" s="50"/>
      <c r="F18" s="51"/>
      <c r="G18" s="51"/>
      <c r="H18" s="51"/>
      <c r="I18" s="43"/>
      <c r="J18" s="52"/>
      <c r="K18" s="52"/>
      <c r="L18" s="52"/>
      <c r="M18" s="43"/>
      <c r="N18" s="51"/>
      <c r="O18" s="53"/>
      <c r="P18" s="53"/>
      <c r="Q18" s="15"/>
    </row>
    <row r="19" spans="2:19" ht="13.5">
      <c r="B19" s="13"/>
      <c r="C19" s="49"/>
      <c r="D19" s="49"/>
      <c r="E19" s="50" t="s">
        <v>209</v>
      </c>
      <c r="F19" s="51"/>
      <c r="G19" s="51"/>
      <c r="H19" s="51"/>
      <c r="I19" s="43"/>
      <c r="J19" s="52"/>
      <c r="K19" s="52"/>
      <c r="L19" s="52"/>
      <c r="M19" s="43"/>
      <c r="N19" s="51"/>
      <c r="O19" s="53"/>
      <c r="P19" s="53"/>
      <c r="Q19" s="15"/>
    </row>
    <row r="20" spans="2:19" ht="13.5">
      <c r="B20" s="13"/>
      <c r="C20" s="49"/>
      <c r="D20" s="49"/>
      <c r="E20" s="50"/>
      <c r="F20" s="51"/>
      <c r="G20" s="51"/>
      <c r="H20" s="51"/>
      <c r="I20" s="43"/>
      <c r="J20" s="52"/>
      <c r="K20" s="52"/>
      <c r="L20" s="52"/>
      <c r="M20" s="43"/>
      <c r="N20" s="51"/>
      <c r="O20" s="53"/>
      <c r="P20" s="53"/>
      <c r="Q20" s="15"/>
    </row>
    <row r="21" spans="2:19" ht="13.5">
      <c r="B21" s="13"/>
      <c r="C21" s="49"/>
      <c r="D21" s="49"/>
      <c r="E21" s="57"/>
      <c r="F21" s="56" t="s">
        <v>53</v>
      </c>
      <c r="G21" s="54"/>
      <c r="H21" s="55" t="s">
        <v>18</v>
      </c>
      <c r="I21" s="55" t="s">
        <v>55</v>
      </c>
      <c r="J21" s="52"/>
      <c r="K21" s="52"/>
      <c r="L21" s="52"/>
      <c r="M21" s="43"/>
      <c r="N21" s="51"/>
      <c r="O21" s="53"/>
      <c r="P21" s="53"/>
      <c r="Q21" s="15"/>
    </row>
    <row r="22" spans="2:19" ht="13.5">
      <c r="B22" s="13"/>
      <c r="C22" s="49"/>
      <c r="D22" s="49"/>
      <c r="E22" s="57"/>
      <c r="F22" s="57"/>
      <c r="G22" s="51"/>
      <c r="H22" s="51"/>
      <c r="I22" s="43"/>
      <c r="J22" s="52"/>
      <c r="K22" s="52"/>
      <c r="L22" s="52"/>
      <c r="M22" s="43"/>
      <c r="N22" s="51"/>
      <c r="O22" s="53"/>
      <c r="P22" s="53"/>
      <c r="Q22" s="15"/>
    </row>
    <row r="23" spans="2:19" ht="13.5">
      <c r="B23" s="13"/>
      <c r="C23" s="49"/>
      <c r="D23" s="49"/>
      <c r="E23" s="57"/>
      <c r="F23" s="57"/>
      <c r="G23" s="51"/>
      <c r="H23" s="51"/>
      <c r="I23" s="43"/>
      <c r="J23" s="52"/>
      <c r="K23" s="52"/>
      <c r="L23" s="52"/>
      <c r="M23" s="43"/>
      <c r="N23" s="51"/>
      <c r="O23" s="53"/>
      <c r="P23" s="53"/>
      <c r="Q23" s="15"/>
    </row>
    <row r="24" spans="2:19" ht="13.5">
      <c r="B24" s="13"/>
      <c r="C24" s="49"/>
      <c r="D24" s="49"/>
      <c r="E24" s="57"/>
      <c r="F24" s="56" t="s">
        <v>54</v>
      </c>
      <c r="G24" s="54"/>
      <c r="H24" s="55" t="s">
        <v>18</v>
      </c>
      <c r="I24" s="55" t="s">
        <v>55</v>
      </c>
      <c r="J24" s="52"/>
      <c r="K24" s="52"/>
      <c r="L24" s="52"/>
      <c r="M24" s="43"/>
      <c r="N24" s="51"/>
      <c r="O24" s="53"/>
      <c r="P24" s="53"/>
      <c r="Q24" s="15"/>
    </row>
    <row r="25" spans="2:19" ht="14.25" thickBot="1">
      <c r="B25" s="18"/>
      <c r="C25" s="63"/>
      <c r="D25" s="63"/>
      <c r="E25" s="64"/>
      <c r="F25" s="64"/>
      <c r="G25" s="17"/>
      <c r="H25" s="17"/>
      <c r="I25" s="16"/>
      <c r="J25" s="65"/>
      <c r="K25" s="65"/>
      <c r="L25" s="65"/>
      <c r="M25" s="16"/>
      <c r="N25" s="17"/>
      <c r="O25" s="66"/>
      <c r="P25" s="66"/>
      <c r="Q25" s="19"/>
    </row>
    <row r="26" spans="2:19">
      <c r="I26" s="8"/>
      <c r="J26" s="8"/>
      <c r="K26" s="8"/>
      <c r="L26" s="8"/>
      <c r="M26" s="8"/>
      <c r="O26" s="8"/>
      <c r="P26" s="8"/>
    </row>
    <row r="27" spans="2:19">
      <c r="I27" s="8"/>
      <c r="J27" s="8"/>
      <c r="K27" s="8"/>
      <c r="L27" s="8"/>
      <c r="M27" s="8"/>
      <c r="O27" s="8"/>
      <c r="P27" s="8"/>
    </row>
    <row r="28" spans="2:19">
      <c r="I28" s="8"/>
      <c r="J28" s="8"/>
      <c r="K28" s="8"/>
      <c r="L28" s="8"/>
      <c r="M28" s="8"/>
      <c r="O28" s="8"/>
      <c r="P28" s="8"/>
    </row>
    <row r="29" spans="2:19">
      <c r="I29" s="8"/>
      <c r="J29" s="8"/>
      <c r="K29" s="8"/>
      <c r="L29" s="8"/>
      <c r="M29" s="8"/>
      <c r="O29" s="8"/>
      <c r="P29" s="8"/>
    </row>
    <row r="30" spans="2:19">
      <c r="I30" s="8"/>
      <c r="J30" s="8"/>
      <c r="K30" s="8"/>
      <c r="L30" s="8"/>
      <c r="M30" s="8"/>
      <c r="O30" s="8"/>
      <c r="P30" s="8"/>
    </row>
    <row r="31" spans="2:19">
      <c r="I31" s="8"/>
      <c r="J31" s="8"/>
      <c r="K31" s="8"/>
      <c r="L31" s="8"/>
      <c r="M31" s="8"/>
      <c r="O31" s="8"/>
      <c r="P31" s="8"/>
    </row>
  </sheetData>
  <conditionalFormatting sqref="E7:L12 E16:L17 N7:N12 N16:N17 P7:P12 P16:P17 S7:S12 S16:S17">
    <cfRule type="expression" dxfId="1" priority="1">
      <formula>$S7="-"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Revs</vt:lpstr>
      <vt:lpstr>Rack Layout</vt:lpstr>
      <vt:lpstr>DI1</vt:lpstr>
      <vt:lpstr>DO1</vt:lpstr>
      <vt:lpstr>AI-AO1</vt:lpstr>
      <vt:lpstr>DI2</vt:lpstr>
      <vt:lpstr>DO2</vt:lpstr>
      <vt:lpstr>AI-AO2</vt:lpstr>
      <vt:lpstr>'AI-AO1'!Print_Area</vt:lpstr>
      <vt:lpstr>'AI-AO2'!Print_Area</vt:lpstr>
      <vt:lpstr>'DI1'!Print_Area</vt:lpstr>
      <vt:lpstr>'DI2'!Print_Area</vt:lpstr>
      <vt:lpstr>'DO1'!Print_Area</vt:lpstr>
      <vt:lpstr>'DO2'!Print_Area</vt:lpstr>
      <vt:lpstr>'Rack Layout'!Print_Area</vt:lpstr>
      <vt:lpstr>Revs!Print_Area</vt:lpstr>
    </vt:vector>
  </TitlesOfParts>
  <Company>Brisbane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CTAMP12</dc:creator>
  <cp:lastModifiedBy>James</cp:lastModifiedBy>
  <cp:lastPrinted>2016-10-28T00:48:28Z</cp:lastPrinted>
  <dcterms:created xsi:type="dcterms:W3CDTF">2002-11-20T03:41:57Z</dcterms:created>
  <dcterms:modified xsi:type="dcterms:W3CDTF">2018-09-12T04:19:56Z</dcterms:modified>
</cp:coreProperties>
</file>